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OneDrive - Open University of Israel\קורס 20417 - אלגוריתמים\יהודה משה\"/>
    </mc:Choice>
  </mc:AlternateContent>
  <xr:revisionPtr revIDLastSave="0" documentId="13_ncr:1_{8E808B2D-7203-4242-AB72-7A84BA1B82AA}" xr6:coauthVersionLast="47" xr6:coauthVersionMax="47" xr10:uidLastSave="{00000000-0000-0000-0000-000000000000}"/>
  <bookViews>
    <workbookView xWindow="-28920" yWindow="-120" windowWidth="29040" windowHeight="16440" activeTab="20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5" i="9" l="1"/>
  <c r="M5" i="9" s="1"/>
  <c r="M6" i="9" s="1"/>
  <c r="L6" i="9"/>
  <c r="L7" i="9"/>
  <c r="M7" i="9" s="1"/>
  <c r="L8" i="9"/>
  <c r="L9" i="9"/>
  <c r="L10" i="9"/>
  <c r="L11" i="9"/>
  <c r="L12" i="9"/>
  <c r="L13" i="9"/>
  <c r="L14" i="9"/>
  <c r="L15" i="9"/>
  <c r="M15" i="9" s="1"/>
  <c r="L16" i="9"/>
  <c r="L17" i="9"/>
  <c r="L18" i="9"/>
  <c r="M18" i="9"/>
  <c r="N18" i="9"/>
  <c r="L19" i="9"/>
  <c r="M19" i="9" s="1"/>
  <c r="M20" i="9" s="1"/>
  <c r="L20" i="9"/>
  <c r="L21" i="9"/>
  <c r="O3" i="9"/>
  <c r="L4" i="9"/>
  <c r="M4" i="9" s="1"/>
  <c r="S12" i="40"/>
  <c r="R11" i="40"/>
  <c r="R12" i="40"/>
  <c r="Q10" i="40"/>
  <c r="Q11" i="40" s="1"/>
  <c r="Q12" i="40" s="1"/>
  <c r="P9" i="40"/>
  <c r="P10" i="40" s="1"/>
  <c r="P11" i="40" s="1"/>
  <c r="P12" i="40" s="1"/>
  <c r="O8" i="40"/>
  <c r="O9" i="40"/>
  <c r="O10" i="40" s="1"/>
  <c r="O11" i="40" s="1"/>
  <c r="O12" i="40" s="1"/>
  <c r="N9" i="40"/>
  <c r="N10" i="40" s="1"/>
  <c r="N11" i="40" s="1"/>
  <c r="N12" i="40" s="1"/>
  <c r="N7" i="40"/>
  <c r="N8" i="40"/>
  <c r="M9" i="40"/>
  <c r="M10" i="40" s="1"/>
  <c r="M11" i="40" s="1"/>
  <c r="M12" i="40" s="1"/>
  <c r="M6" i="40"/>
  <c r="M7" i="40" s="1"/>
  <c r="M8" i="40" s="1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E8" i="38" s="1"/>
  <c r="I22" i="35"/>
  <c r="H22" i="35"/>
  <c r="H21" i="35"/>
  <c r="I21" i="35"/>
  <c r="H20" i="35"/>
  <c r="I20" i="35"/>
  <c r="I13" i="35"/>
  <c r="H13" i="35"/>
  <c r="H10" i="35"/>
  <c r="J10" i="35" s="1"/>
  <c r="I10" i="35"/>
  <c r="I8" i="35"/>
  <c r="H8" i="35"/>
  <c r="J4" i="35"/>
  <c r="J5" i="35"/>
  <c r="J6" i="35"/>
  <c r="J7" i="35"/>
  <c r="J9" i="35"/>
  <c r="J11" i="35"/>
  <c r="J12" i="35"/>
  <c r="J13" i="35" s="1"/>
  <c r="J14" i="35"/>
  <c r="J15" i="35"/>
  <c r="J16" i="35"/>
  <c r="J17" i="35"/>
  <c r="J18" i="35"/>
  <c r="J19" i="35"/>
  <c r="J3" i="35"/>
  <c r="J8" i="35"/>
  <c r="M16" i="31"/>
  <c r="N17" i="31" s="1"/>
  <c r="M15" i="31"/>
  <c r="F7" i="42"/>
  <c r="F3" i="42"/>
  <c r="F9" i="42"/>
  <c r="H9" i="42" s="1"/>
  <c r="F6" i="42"/>
  <c r="H6" i="42" s="1"/>
  <c r="F5" i="42"/>
  <c r="H5" i="42" s="1"/>
  <c r="G7" i="42" s="1"/>
  <c r="F4" i="42"/>
  <c r="H4" i="42" s="1"/>
  <c r="H2" i="42"/>
  <c r="G3" i="42" s="1"/>
  <c r="H3" i="42" s="1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 s="1"/>
  <c r="H11" i="38"/>
  <c r="H12" i="38" s="1"/>
  <c r="G11" i="38"/>
  <c r="G12" i="38" s="1"/>
  <c r="F7" i="38"/>
  <c r="F8" i="38" s="1"/>
  <c r="F9" i="38" s="1"/>
  <c r="F10" i="38" s="1"/>
  <c r="F11" i="38" s="1"/>
  <c r="F12" i="38" s="1"/>
  <c r="Q7" i="37"/>
  <c r="I7" i="37"/>
  <c r="Q5" i="37"/>
  <c r="O5" i="37"/>
  <c r="I5" i="37"/>
  <c r="G5" i="37"/>
  <c r="E20" i="35"/>
  <c r="G19" i="35"/>
  <c r="G18" i="35"/>
  <c r="G17" i="35"/>
  <c r="G16" i="35"/>
  <c r="G15" i="35"/>
  <c r="G14" i="35"/>
  <c r="F20" i="35" s="1"/>
  <c r="F13" i="35"/>
  <c r="G13" i="35" s="1"/>
  <c r="E13" i="35"/>
  <c r="G12" i="35"/>
  <c r="G11" i="35"/>
  <c r="F10" i="35"/>
  <c r="G10" i="35" s="1"/>
  <c r="E10" i="35"/>
  <c r="G9" i="35"/>
  <c r="E8" i="35"/>
  <c r="G7" i="35"/>
  <c r="G6" i="35"/>
  <c r="G5" i="35"/>
  <c r="G4" i="35"/>
  <c r="F8" i="35" s="1"/>
  <c r="G8" i="35" s="1"/>
  <c r="G3" i="35"/>
  <c r="K57" i="33"/>
  <c r="J57" i="33"/>
  <c r="I57" i="33"/>
  <c r="J56" i="33"/>
  <c r="I56" i="33"/>
  <c r="I55" i="33"/>
  <c r="C38" i="33"/>
  <c r="J37" i="33"/>
  <c r="I37" i="33"/>
  <c r="C37" i="33"/>
  <c r="J36" i="33"/>
  <c r="K37" i="33" s="1"/>
  <c r="L37" i="33" s="1"/>
  <c r="I36" i="33"/>
  <c r="C36" i="33"/>
  <c r="L35" i="33"/>
  <c r="I35" i="33"/>
  <c r="C35" i="33"/>
  <c r="L34" i="33"/>
  <c r="C34" i="33"/>
  <c r="L24" i="33"/>
  <c r="K24" i="33"/>
  <c r="J24" i="33"/>
  <c r="I24" i="33"/>
  <c r="H24" i="33"/>
  <c r="E24" i="33"/>
  <c r="C24" i="33"/>
  <c r="L23" i="33"/>
  <c r="J23" i="33"/>
  <c r="I23" i="33"/>
  <c r="H23" i="33"/>
  <c r="E23" i="33"/>
  <c r="C23" i="33"/>
  <c r="L22" i="33"/>
  <c r="I22" i="33"/>
  <c r="H22" i="33"/>
  <c r="E22" i="33"/>
  <c r="C22" i="33"/>
  <c r="L21" i="33"/>
  <c r="H21" i="33"/>
  <c r="E21" i="33"/>
  <c r="C21" i="33"/>
  <c r="L20" i="33"/>
  <c r="E20" i="33"/>
  <c r="C20" i="33"/>
  <c r="J6" i="33"/>
  <c r="I6" i="33"/>
  <c r="H6" i="33"/>
  <c r="J5" i="33"/>
  <c r="H5" i="33"/>
  <c r="J4" i="33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 s="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G4" i="21"/>
  <c r="F4" i="2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 s="1"/>
  <c r="G15" i="9" s="1"/>
  <c r="G16" i="9" s="1"/>
  <c r="E13" i="9"/>
  <c r="E12" i="9"/>
  <c r="E11" i="9"/>
  <c r="G11" i="9" s="1"/>
  <c r="E10" i="9"/>
  <c r="G10" i="9" s="1"/>
  <c r="E9" i="9"/>
  <c r="E8" i="9"/>
  <c r="E7" i="9"/>
  <c r="G7" i="9" s="1"/>
  <c r="E6" i="9"/>
  <c r="E5" i="9"/>
  <c r="E4" i="9"/>
  <c r="G4" i="9" s="1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H7" i="4"/>
  <c r="G7" i="4"/>
  <c r="F7" i="4"/>
  <c r="H6" i="4"/>
  <c r="G6" i="4"/>
  <c r="F6" i="4"/>
  <c r="H5" i="4"/>
  <c r="G5" i="4"/>
  <c r="F5" i="4"/>
  <c r="H4" i="4"/>
  <c r="G4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5" i="23"/>
  <c r="E14" i="23"/>
  <c r="F13" i="23"/>
  <c r="F14" i="23" s="1"/>
  <c r="E13" i="23"/>
  <c r="M12" i="23"/>
  <c r="L12" i="23"/>
  <c r="K12" i="23"/>
  <c r="J12" i="23"/>
  <c r="I12" i="23"/>
  <c r="H12" i="23"/>
  <c r="G12" i="23"/>
  <c r="F12" i="23"/>
  <c r="E12" i="23"/>
  <c r="E5" i="23"/>
  <c r="F4" i="23"/>
  <c r="F5" i="23" s="1"/>
  <c r="E4" i="23"/>
  <c r="E3" i="23"/>
  <c r="D8" i="17"/>
  <c r="C6" i="17"/>
  <c r="C5" i="17"/>
  <c r="N4" i="17"/>
  <c r="M4" i="17"/>
  <c r="L4" i="17"/>
  <c r="K4" i="17"/>
  <c r="J4" i="17"/>
  <c r="J5" i="17" s="1"/>
  <c r="I4" i="17"/>
  <c r="I5" i="17" s="1"/>
  <c r="H4" i="17"/>
  <c r="H5" i="17" s="1"/>
  <c r="G4" i="17"/>
  <c r="G5" i="17" s="1"/>
  <c r="F4" i="17"/>
  <c r="F5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G4" i="20"/>
  <c r="F4" i="20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H6" i="24"/>
  <c r="H5" i="24"/>
  <c r="G5" i="24"/>
  <c r="H4" i="24"/>
  <c r="G4" i="24"/>
  <c r="F4" i="24"/>
  <c r="H3" i="24"/>
  <c r="G3" i="24"/>
  <c r="F3" i="24"/>
  <c r="E3" i="24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M17" i="9" l="1"/>
  <c r="M9" i="9"/>
  <c r="M10" i="9" s="1"/>
  <c r="M11" i="9" s="1"/>
  <c r="M12" i="9" s="1"/>
  <c r="M13" i="9" s="1"/>
  <c r="M14" i="9" s="1"/>
  <c r="M16" i="9"/>
  <c r="M8" i="9"/>
  <c r="M21" i="9"/>
  <c r="N19" i="9"/>
  <c r="N15" i="9"/>
  <c r="N7" i="9"/>
  <c r="N5" i="9"/>
  <c r="N4" i="9"/>
  <c r="O4" i="9" s="1"/>
  <c r="G8" i="9"/>
  <c r="G9" i="9" s="1"/>
  <c r="G17" i="9"/>
  <c r="G18" i="9" s="1"/>
  <c r="G19" i="9" s="1"/>
  <c r="G20" i="9" s="1"/>
  <c r="G21" i="9" s="1"/>
  <c r="F7" i="9"/>
  <c r="F8" i="9" s="1"/>
  <c r="F9" i="9" s="1"/>
  <c r="G5" i="9"/>
  <c r="G6" i="9" s="1"/>
  <c r="V12" i="40"/>
  <c r="G15" i="29"/>
  <c r="F15" i="29"/>
  <c r="F16" i="29" s="1"/>
  <c r="I7" i="18"/>
  <c r="L36" i="33"/>
  <c r="E9" i="38"/>
  <c r="E10" i="38" s="1"/>
  <c r="J20" i="35"/>
  <c r="E21" i="35"/>
  <c r="G20" i="35"/>
  <c r="F21" i="35" s="1"/>
  <c r="G12" i="9"/>
  <c r="G13" i="9" s="1"/>
  <c r="F11" i="9"/>
  <c r="F12" i="9" s="1"/>
  <c r="F13" i="9" s="1"/>
  <c r="F14" i="9"/>
  <c r="F15" i="9" s="1"/>
  <c r="F16" i="9" s="1"/>
  <c r="F17" i="9" s="1"/>
  <c r="F18" i="9" s="1"/>
  <c r="F19" i="9" s="1"/>
  <c r="F20" i="9" s="1"/>
  <c r="F21" i="9" s="1"/>
  <c r="F4" i="9"/>
  <c r="F5" i="9" s="1"/>
  <c r="F6" i="9" s="1"/>
  <c r="F10" i="9"/>
  <c r="N26" i="31"/>
  <c r="O18" i="31"/>
  <c r="O27" i="31" s="1"/>
  <c r="M25" i="31"/>
  <c r="F8" i="42"/>
  <c r="H8" i="42" s="1"/>
  <c r="G10" i="42" s="1"/>
  <c r="H10" i="42" s="1"/>
  <c r="H7" i="42"/>
  <c r="G8" i="42" s="1"/>
  <c r="F10" i="42" s="1"/>
  <c r="N5" i="20"/>
  <c r="J5" i="21"/>
  <c r="M5" i="21"/>
  <c r="N5" i="21"/>
  <c r="O5" i="20"/>
  <c r="P5" i="20"/>
  <c r="I5" i="21"/>
  <c r="I6" i="21" s="1"/>
  <c r="I7" i="21" s="1"/>
  <c r="F5" i="21"/>
  <c r="K5" i="21"/>
  <c r="G4" i="23"/>
  <c r="G5" i="23" s="1"/>
  <c r="H5" i="21"/>
  <c r="H6" i="21" s="1"/>
  <c r="L5" i="21"/>
  <c r="J5" i="20"/>
  <c r="K5" i="20"/>
  <c r="K6" i="20" s="1"/>
  <c r="M5" i="17"/>
  <c r="L5" i="20"/>
  <c r="F5" i="20"/>
  <c r="H5" i="20"/>
  <c r="K5" i="17"/>
  <c r="F15" i="23"/>
  <c r="F6" i="17"/>
  <c r="H6" i="17"/>
  <c r="G6" i="17"/>
  <c r="I6" i="17"/>
  <c r="J6" i="17"/>
  <c r="M5" i="20"/>
  <c r="H7" i="18"/>
  <c r="G5" i="20"/>
  <c r="L5" i="17"/>
  <c r="G5" i="21"/>
  <c r="N5" i="17"/>
  <c r="G13" i="23"/>
  <c r="N8" i="9" l="1"/>
  <c r="N16" i="9"/>
  <c r="N20" i="9"/>
  <c r="N6" i="9"/>
  <c r="O5" i="9"/>
  <c r="G16" i="29"/>
  <c r="I9" i="18"/>
  <c r="I10" i="18"/>
  <c r="E11" i="38"/>
  <c r="J21" i="35"/>
  <c r="E22" i="35"/>
  <c r="G21" i="35"/>
  <c r="F22" i="35" s="1"/>
  <c r="N6" i="20"/>
  <c r="J6" i="21"/>
  <c r="J7" i="21" s="1"/>
  <c r="J8" i="21" s="1"/>
  <c r="N6" i="21"/>
  <c r="N7" i="21" s="1"/>
  <c r="O6" i="20"/>
  <c r="P6" i="20"/>
  <c r="L6" i="21"/>
  <c r="H4" i="23"/>
  <c r="H5" i="23" s="1"/>
  <c r="F6" i="21"/>
  <c r="L6" i="20"/>
  <c r="M6" i="21"/>
  <c r="J6" i="20"/>
  <c r="M6" i="17"/>
  <c r="H6" i="20"/>
  <c r="F6" i="20"/>
  <c r="H7" i="21"/>
  <c r="I8" i="21" s="1"/>
  <c r="K6" i="17"/>
  <c r="K6" i="21"/>
  <c r="K7" i="21" s="1"/>
  <c r="G6" i="21"/>
  <c r="N6" i="17"/>
  <c r="M6" i="20"/>
  <c r="I6" i="20"/>
  <c r="G6" i="20"/>
  <c r="G14" i="23"/>
  <c r="H13" i="23"/>
  <c r="H8" i="18"/>
  <c r="H9" i="18" s="1"/>
  <c r="H10" i="18" s="1"/>
  <c r="L6" i="17"/>
  <c r="O8" i="9" l="1"/>
  <c r="N9" i="9"/>
  <c r="O6" i="9"/>
  <c r="O7" i="9" s="1"/>
  <c r="N21" i="9"/>
  <c r="N17" i="9"/>
  <c r="E12" i="38"/>
  <c r="J22" i="35"/>
  <c r="G22" i="35"/>
  <c r="L7" i="21"/>
  <c r="L8" i="21" s="1"/>
  <c r="L9" i="21" s="1"/>
  <c r="F7" i="21"/>
  <c r="F8" i="21" s="1"/>
  <c r="H14" i="23"/>
  <c r="I13" i="23"/>
  <c r="G7" i="21"/>
  <c r="H8" i="21" s="1"/>
  <c r="J9" i="21" s="1"/>
  <c r="M7" i="21"/>
  <c r="N8" i="21" s="1"/>
  <c r="G15" i="23"/>
  <c r="K8" i="21"/>
  <c r="K9" i="21" s="1"/>
  <c r="O9" i="9" l="1"/>
  <c r="N10" i="9"/>
  <c r="E13" i="38"/>
  <c r="N9" i="21"/>
  <c r="M8" i="21"/>
  <c r="M9" i="21" s="1"/>
  <c r="G8" i="21"/>
  <c r="G9" i="21" s="1"/>
  <c r="I14" i="23"/>
  <c r="J13" i="23"/>
  <c r="H9" i="21"/>
  <c r="F9" i="21"/>
  <c r="H15" i="23"/>
  <c r="O10" i="9" l="1"/>
  <c r="N11" i="9"/>
  <c r="E14" i="38"/>
  <c r="E15" i="38" s="1"/>
  <c r="E16" i="38" s="1"/>
  <c r="I9" i="21"/>
  <c r="K13" i="23"/>
  <c r="J14" i="23"/>
  <c r="J15" i="23" s="1"/>
  <c r="I15" i="23"/>
  <c r="O11" i="9" l="1"/>
  <c r="N12" i="9"/>
  <c r="L13" i="23"/>
  <c r="K14" i="23"/>
  <c r="K15" i="23" s="1"/>
  <c r="O12" i="9" l="1"/>
  <c r="N13" i="9"/>
  <c r="M13" i="23"/>
  <c r="M14" i="23" s="1"/>
  <c r="M15" i="23" s="1"/>
  <c r="L14" i="23"/>
  <c r="L15" i="23" s="1"/>
  <c r="O13" i="9" l="1"/>
  <c r="N14" i="9"/>
  <c r="O14" i="9" l="1"/>
  <c r="O15" i="9" s="1"/>
  <c r="O16" i="9" s="1"/>
  <c r="O17" i="9" s="1"/>
  <c r="O18" i="9" s="1"/>
  <c r="O19" i="9" s="1"/>
  <c r="O20" i="9" s="1"/>
  <c r="O21" i="9" s="1"/>
</calcChain>
</file>

<file path=xl/sharedStrings.xml><?xml version="1.0" encoding="utf-8"?>
<sst xmlns="http://schemas.openxmlformats.org/spreadsheetml/2006/main" count="549" uniqueCount="282">
  <si>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</si>
  <si>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</si>
  <si>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</si>
  <si>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</si>
  <si>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</si>
  <si>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</si>
  <si>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</si>
  <si>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</si>
  <si>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</si>
  <si>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</si>
  <si>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</si>
  <si>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</si>
  <si>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</si>
  <si>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</si>
  <si>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</si>
  <si>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</si>
  <si>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</si>
  <si>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</si>
  <si>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</si>
  <si>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</si>
  <si>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</si>
  <si>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</si>
  <si>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</si>
  <si>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</si>
  <si>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</si>
  <si>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</si>
  <si>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</si>
  <si>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</si>
  <si>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</si>
  <si>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</si>
  <si>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</si>
  <si>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</si>
  <si>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</si>
  <si>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</si>
  <si>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</si>
  <si>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</si>
  <si>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</si>
  <si>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</si>
  <si>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</si>
  <si>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</si>
  <si>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</si>
  <si>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</si>
  <si>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</si>
  <si>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</si>
  <si>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</si>
  <si>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</si>
  <si>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</si>
  <si>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</si>
  <si>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</si>
  <si>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</si>
  <si>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</si>
  <si>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</si>
  <si>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</si>
  <si>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</si>
  <si>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</si>
  <si>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</si>
  <si>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</si>
  <si>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</si>
  <si>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</si>
  <si>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</si>
  <si>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</si>
  <si>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</si>
  <si>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</si>
  <si>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</si>
  <si>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</si>
  <si>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</si>
  <si>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</si>
  <si>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</si>
  <si>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</si>
  <si>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</si>
  <si>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</si>
  <si>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</si>
  <si>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</si>
  <si>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</si>
  <si>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</si>
  <si>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</si>
  <si>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</si>
  <si>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</si>
  <si>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</si>
  <si>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</si>
  <si>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</si>
  <si>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</si>
  <si>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</si>
  <si>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</si>
  <si>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</si>
  <si>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</si>
  <si>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</si>
  <si>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</si>
  <si>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</si>
  <si>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</si>
  <si>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</si>
  <si>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</si>
  <si>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</si>
  <si>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</si>
  <si>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</si>
  <si>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</si>
  <si>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</si>
  <si>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</si>
  <si>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</si>
  <si>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</si>
  <si>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</si>
  <si>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</si>
  <si>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</si>
  <si>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</si>
  <si>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</si>
  <si>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</si>
  <si>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</si>
  <si>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</si>
  <si>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</si>
  <si>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</si>
  <si>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</si>
  <si>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</si>
  <si>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</si>
  <si>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</si>
  <si>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</si>
  <si>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</si>
  <si>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</si>
  <si>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</si>
  <si>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</si>
  <si>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</si>
  <si>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</si>
  <si>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</si>
  <si>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</si>
  <si>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</si>
  <si>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</si>
  <si>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</si>
  <si>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</si>
  <si>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</si>
  <si>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</si>
  <si>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</si>
  <si>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</si>
  <si>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</si>
  <si>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</si>
  <si>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</si>
  <si>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</si>
  <si>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</si>
  <si>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</si>
  <si>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</si>
  <si>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</si>
  <si>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</si>
  <si>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</si>
  <si>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</si>
  <si>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</si>
  <si>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</si>
  <si>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</si>
  <si>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</si>
  <si>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</si>
  <si>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</si>
  <si>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</si>
  <si>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</si>
  <si>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</si>
  <si>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</si>
  <si>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</si>
  <si>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</si>
  <si>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</si>
  <si>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</si>
  <si>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</si>
  <si>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</si>
  <si>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</si>
  <si>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</si>
  <si>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</si>
  <si>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</si>
  <si>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</si>
  <si>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</si>
  <si>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</si>
  <si>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</si>
  <si>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</si>
  <si>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</si>
  <si>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</si>
  <si>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לשפר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</si>
  <si>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</si>
  <si>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</si>
  <si>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</si>
  <si>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</si>
  <si>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</si>
  <si>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</si>
  <si>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</si>
  <si>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</si>
  <si>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</si>
  <si>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</si>
  <si>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</si>
  <si>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</si>
  <si>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</si>
  <si>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</si>
  <si>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</si>
  <si>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</si>
  <si>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</si>
  <si>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</si>
  <si>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</si>
  <si>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</si>
  <si>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</si>
  <si>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</si>
  <si>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</si>
  <si>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</si>
  <si>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</si>
  <si>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</si>
  <si>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</si>
  <si>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</si>
  <si>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</si>
  <si>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</si>
  <si>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</si>
  <si>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</si>
  <si>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</si>
  <si>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</si>
  <si>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</si>
  <si>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</si>
  <si>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</si>
  <si>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</si>
  <si>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</si>
  <si>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</si>
  <si>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</si>
  <si>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</si>
  <si>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f(x)</t>
  </si>
  <si>
    <t>https://www.youtube.com/watch?v=t920WIrEsqE</t>
  </si>
  <si>
    <t>q(x)</t>
  </si>
  <si>
    <t>r(x)</t>
  </si>
  <si>
    <t>s(x)</t>
  </si>
  <si>
    <t>דוגמה פשוטה</t>
  </si>
  <si>
    <t>סעיף ג</t>
  </si>
  <si>
    <t>e</t>
  </si>
  <si>
    <t>5-3x</t>
  </si>
  <si>
    <t>5-7x</t>
  </si>
  <si>
    <t>5-5x</t>
  </si>
  <si>
    <t>לאגרנז'</t>
  </si>
  <si>
    <t>p0,1</t>
  </si>
  <si>
    <t>p1,2</t>
  </si>
  <si>
    <t>p2,3</t>
  </si>
  <si>
    <t>p0,1,2</t>
  </si>
  <si>
    <t>p1,2,3</t>
  </si>
  <si>
    <t>p0,1,2,3</t>
  </si>
  <si>
    <t>p(x)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</si>
  <si>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</si>
  <si>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</si>
  <si>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</si>
  <si>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</si>
  <si>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</si>
  <si>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</si>
  <si>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</si>
  <si>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</si>
  <si>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</si>
  <si>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</si>
  <si>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</si>
  <si>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</si>
  <si>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</si>
  <si>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</si>
  <si>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</si>
  <si>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</si>
  <si>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</si>
  <si>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</si>
  <si>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</si>
  <si>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</si>
  <si>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</si>
  <si>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</si>
  <si>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</si>
  <si>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</si>
  <si>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</si>
  <si>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</si>
  <si>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</si>
  <si>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</si>
  <si>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</si>
  <si>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</si>
  <si>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</si>
  <si>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</si>
  <si>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</si>
  <si>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</si>
  <si>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</si>
  <si>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</si>
  <si>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</si>
  <si>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</si>
  <si>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</si>
  <si>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פייתון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</si>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</sst>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18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45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25.jpg"/><Relationship Id="rId1" Type="http://schemas.openxmlformats.org/officeDocument/2006/relationships/image" Target="../media/image2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38100</xdr:colOff>
      <xdr:row>0</xdr:row>
      <xdr:rowOff>0</xdr:rowOff>
    </xdr:from>
    <xdr:to>
      <xdr:col>20</xdr:col>
      <xdr:colOff>214940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0071" y="0"/>
          <a:ext cx="4291640" cy="3464134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20</xdr:row>
      <xdr:rowOff>146957</xdr:rowOff>
    </xdr:from>
    <xdr:to>
      <xdr:col>20</xdr:col>
      <xdr:colOff>598805</xdr:colOff>
      <xdr:row>27</xdr:row>
      <xdr:rowOff>11067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9414" y="3750128"/>
          <a:ext cx="4599305" cy="1121410"/>
        </a:xfrm>
        <a:prstGeom prst="rect">
          <a:avLst/>
        </a:prstGeom>
      </xdr:spPr>
    </xdr:pic>
    <xdr:clientData/>
  </xdr:twoCellAnchor>
  <xdr:oneCellAnchor>
    <xdr:from>
      <xdr:col>0</xdr:col>
      <xdr:colOff>97971</xdr:colOff>
      <xdr:row>27</xdr:row>
      <xdr:rowOff>57746</xdr:rowOff>
    </xdr:from>
    <xdr:ext cx="566057" cy="255280"/>
    <xdr:pic>
      <xdr:nvPicPr>
        <xdr:cNvPr id="6" name="תמונה 5">
          <a:extLst>
            <a:ext uri="{FF2B5EF4-FFF2-40B4-BE49-F238E27FC236}">
              <a16:creationId xmlns:a16="http://schemas.microsoft.com/office/drawing/2014/main" id="{DBECBAB7-BF6D-41F3-A41D-4FB5374F8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971" y="4907332"/>
          <a:ext cx="566057" cy="255280"/>
        </a:xfrm>
        <a:prstGeom prst="rect">
          <a:avLst/>
        </a:prstGeom>
      </xdr:spPr>
    </xdr:pic>
    <xdr:clientData/>
  </xdr:oneCellAnchor>
  <xdr:twoCellAnchor>
    <xdr:from>
      <xdr:col>1</xdr:col>
      <xdr:colOff>76201</xdr:colOff>
      <xdr:row>26</xdr:row>
      <xdr:rowOff>38099</xdr:rowOff>
    </xdr:from>
    <xdr:to>
      <xdr:col>13</xdr:col>
      <xdr:colOff>255816</xdr:colOff>
      <xdr:row>29</xdr:row>
      <xdr:rowOff>141513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17A8894D-E9D2-410E-9615-FEBF8B3EF044}"/>
            </a:ext>
          </a:extLst>
        </xdr:cNvPr>
        <xdr:cNvSpPr txBox="1"/>
      </xdr:nvSpPr>
      <xdr:spPr>
        <a:xfrm>
          <a:off x="762001" y="4718956"/>
          <a:ext cx="5154386" cy="64225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r>
            <a:rPr lang="en-US" sz="1100"/>
            <a:t>(*) = p0+p1(x-x0)+p2(x-x0)(x-x1)+p3(x-x0)(x-x1)(x-x2)+p4(x-x0)(x-x1)(x-x2)(x-x3)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46+(-44)(x-(-2))+21(x-(-2))(x-(-1))+(-5)(x-(-2))(x-(-1))(x-0)+4(x-(-2))(x-(-1))(x-0)(x-1)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x+2x^2+3x^3+4x^4</a:t>
          </a:r>
          <a:endParaRPr lang="he-IL" sz="1100"/>
        </a:p>
      </xdr:txBody>
    </xdr:sp>
    <xdr:clientData/>
  </xdr:twoCellAnchor>
  <xdr:twoCellAnchor>
    <xdr:from>
      <xdr:col>3</xdr:col>
      <xdr:colOff>185058</xdr:colOff>
      <xdr:row>7</xdr:row>
      <xdr:rowOff>146956</xdr:rowOff>
    </xdr:from>
    <xdr:to>
      <xdr:col>10</xdr:col>
      <xdr:colOff>239486</xdr:colOff>
      <xdr:row>11</xdr:row>
      <xdr:rowOff>130629</xdr:rowOff>
    </xdr:to>
    <xdr:sp macro="" textlink="">
      <xdr:nvSpPr>
        <xdr:cNvPr id="9" name="תיבת טקסט 8">
          <a:extLst>
            <a:ext uri="{FF2B5EF4-FFF2-40B4-BE49-F238E27FC236}">
              <a16:creationId xmlns:a16="http://schemas.microsoft.com/office/drawing/2014/main" id="{EA22CB37-916B-40FD-AA0E-4382296EE8C1}"/>
            </a:ext>
          </a:extLst>
        </xdr:cNvPr>
        <xdr:cNvSpPr txBox="1"/>
      </xdr:nvSpPr>
      <xdr:spPr>
        <a:xfrm>
          <a:off x="1959429" y="1404256"/>
          <a:ext cx="2340428" cy="7021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r>
            <a:rPr lang="en-US" sz="1100"/>
            <a:t>(*) = p0+p1(x-x0)+p2(x-x0)(x-x1)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5+(-3)(x-0)+(-2)(x-0)(x-1)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5-x-2x^2</a:t>
          </a:r>
          <a:endParaRPr lang="he-IL" sz="1100"/>
        </a:p>
      </xdr:txBody>
    </xdr:sp>
    <xdr:clientData/>
  </xdr:twoCellAnchor>
  <xdr:oneCellAnchor>
    <xdr:from>
      <xdr:col>2</xdr:col>
      <xdr:colOff>59871</xdr:colOff>
      <xdr:row>8</xdr:row>
      <xdr:rowOff>144833</xdr:rowOff>
    </xdr:from>
    <xdr:ext cx="566057" cy="255280"/>
    <xdr:pic>
      <xdr:nvPicPr>
        <xdr:cNvPr id="10" name="תמונה 9">
          <a:extLst>
            <a:ext uri="{FF2B5EF4-FFF2-40B4-BE49-F238E27FC236}">
              <a16:creationId xmlns:a16="http://schemas.microsoft.com/office/drawing/2014/main" id="{269D376B-E8D9-4069-9F89-7DBCBBADC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8442" y="1581747"/>
          <a:ext cx="566057" cy="255280"/>
        </a:xfrm>
        <a:prstGeom prst="rect">
          <a:avLst/>
        </a:prstGeom>
      </xdr:spPr>
    </xdr:pic>
    <xdr:clientData/>
  </xdr:oneCellAnchor>
  <xdr:twoCellAnchor editAs="oneCell">
    <xdr:from>
      <xdr:col>11</xdr:col>
      <xdr:colOff>315686</xdr:colOff>
      <xdr:row>38</xdr:row>
      <xdr:rowOff>134039</xdr:rowOff>
    </xdr:from>
    <xdr:to>
      <xdr:col>16</xdr:col>
      <xdr:colOff>593061</xdr:colOff>
      <xdr:row>51</xdr:row>
      <xdr:rowOff>8885</xdr:rowOff>
    </xdr:to>
    <xdr:pic>
      <xdr:nvPicPr>
        <xdr:cNvPr id="11" name="תמונה 10">
          <a:extLst>
            <a:ext uri="{FF2B5EF4-FFF2-40B4-BE49-F238E27FC236}">
              <a16:creationId xmlns:a16="http://schemas.microsoft.com/office/drawing/2014/main" id="{DF030E0B-A350-4D79-B389-BCFDC4A26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4272" y="6970268"/>
          <a:ext cx="3526760" cy="22098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4860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200025</xdr:colOff>
      <xdr:row>0</xdr:row>
      <xdr:rowOff>85725</xdr:rowOff>
    </xdr:from>
    <xdr:to>
      <xdr:col>25</xdr:col>
      <xdr:colOff>621277</xdr:colOff>
      <xdr:row>14</xdr:row>
      <xdr:rowOff>118357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29625" y="85725"/>
          <a:ext cx="9336652" cy="256628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23</xdr:row>
      <xdr:rowOff>27467</xdr:rowOff>
    </xdr:from>
    <xdr:to>
      <xdr:col>12</xdr:col>
      <xdr:colOff>78507</xdr:colOff>
      <xdr:row>44</xdr:row>
      <xdr:rowOff>134435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189892"/>
          <a:ext cx="8308106" cy="390744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46</xdr:row>
      <xdr:rowOff>0</xdr:rowOff>
    </xdr:from>
    <xdr:to>
      <xdr:col>12</xdr:col>
      <xdr:colOff>96971</xdr:colOff>
      <xdr:row>67</xdr:row>
      <xdr:rowOff>96339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13</xdr:col>
      <xdr:colOff>114300</xdr:colOff>
      <xdr:row>27</xdr:row>
      <xdr:rowOff>38100</xdr:rowOff>
    </xdr:from>
    <xdr:to>
      <xdr:col>19</xdr:col>
      <xdr:colOff>266700</xdr:colOff>
      <xdr:row>49</xdr:row>
      <xdr:rowOff>95250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9029700" y="4924425"/>
          <a:ext cx="4267200" cy="403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בעץ יש אפשרות להתמודד עם בעיה זו כי אפשר להסתכל על כל תת עץ באופן רקורסיבי.</a:t>
          </a:r>
        </a:p>
        <a:p>
          <a:pPr algn="r" rtl="1"/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11</xdr:col>
      <xdr:colOff>352424</xdr:colOff>
      <xdr:row>15</xdr:row>
      <xdr:rowOff>47570</xdr:rowOff>
    </xdr:from>
    <xdr:to>
      <xdr:col>25</xdr:col>
      <xdr:colOff>544769</xdr:colOff>
      <xdr:row>26</xdr:row>
      <xdr:rowOff>124214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96224" y="2762195"/>
          <a:ext cx="9793545" cy="2067369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19</xdr:col>
      <xdr:colOff>371475</xdr:colOff>
      <xdr:row>27</xdr:row>
      <xdr:rowOff>19050</xdr:rowOff>
    </xdr:from>
    <xdr:to>
      <xdr:col>25</xdr:col>
      <xdr:colOff>485775</xdr:colOff>
      <xdr:row>49</xdr:row>
      <xdr:rowOff>76200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3401675" y="4905375"/>
          <a:ext cx="4229100" cy="403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19</xdr:col>
      <xdr:colOff>428625</xdr:colOff>
      <xdr:row>43</xdr:row>
      <xdr:rowOff>66675</xdr:rowOff>
    </xdr:from>
    <xdr:to>
      <xdr:col>27</xdr:col>
      <xdr:colOff>400812</xdr:colOff>
      <xdr:row>51</xdr:row>
      <xdr:rowOff>66877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58825" y="7848600"/>
          <a:ext cx="5458587" cy="144800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52796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783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125806</xdr:colOff>
      <xdr:row>0</xdr:row>
      <xdr:rowOff>0</xdr:rowOff>
    </xdr:from>
    <xdr:to>
      <xdr:col>13</xdr:col>
      <xdr:colOff>320269</xdr:colOff>
      <xdr:row>9</xdr:row>
      <xdr:rowOff>142045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9718" y="0"/>
          <a:ext cx="1535686" cy="1763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github.com/YehudaPodorovsky/Dynamic-planning/blob/main/Stressful_tasks.py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Segments_to_schedule.py" TargetMode="External"/><Relationship Id="rId2" Type="http://schemas.openxmlformats.org/officeDocument/2006/relationships/hyperlink" Target="https://github.com/YehudaPodorovsky/Dynamic-planning/blob/main/Segments_to_minimize_delays.py" TargetMode="External"/><Relationship Id="rId1" Type="http://schemas.openxmlformats.org/officeDocument/2006/relationships/hyperlink" Target="https://github.com/YehudaPodorovsky/Dynamic-planning/blob/main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unt_hems.py" TargetMode="External"/><Relationship Id="rId1" Type="http://schemas.openxmlformats.org/officeDocument/2006/relationships/hyperlink" Target="https://github.com/YehudaPodorovsky/Dynamic-planning/blob/main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youtube.com/watch?v=t920WIrEsqE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Tree_special_group.py" TargetMode="External"/><Relationship Id="rId1" Type="http://schemas.openxmlformats.org/officeDocument/2006/relationships/hyperlink" Target="https://github.com/YehudaPodorovsky/Dynamic-planning/blob/main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Merry_part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Minimum_coins.py" TargetMode="External"/><Relationship Id="rId1" Type="http://schemas.openxmlformats.org/officeDocument/2006/relationships/hyperlink" Target="https://github.com/YehudaPodorovsky/Dynamic-planning/blob/main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2"/>
  <sheetViews>
    <sheetView zoomScale="130" zoomScaleNormal="130" workbookViewId="0">
      <selection activeCell="B3" sqref="B3"/>
    </sheetView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37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4</v>
      </c>
      <c r="B2" s="15" t="s">
        <v>113</v>
      </c>
      <c r="G2" t="s">
        <v>145</v>
      </c>
      <c r="H2" t="s">
        <v>270</v>
      </c>
    </row>
    <row r="3" spans="1:8" x14ac:dyDescent="0.2">
      <c r="A3">
        <v>20</v>
      </c>
      <c r="B3" s="15" t="s">
        <v>166</v>
      </c>
      <c r="C3">
        <v>2020</v>
      </c>
      <c r="D3" t="s">
        <v>123</v>
      </c>
      <c r="E3">
        <v>87</v>
      </c>
      <c r="F3">
        <v>3</v>
      </c>
      <c r="G3" t="s">
        <v>139</v>
      </c>
      <c r="H3" t="s">
        <v>169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  <c r="H4" t="s">
        <v>270</v>
      </c>
    </row>
    <row r="5" spans="1:8" x14ac:dyDescent="0.2">
      <c r="A5">
        <v>13</v>
      </c>
      <c r="B5" s="15" t="s">
        <v>136</v>
      </c>
      <c r="G5" t="s">
        <v>170</v>
      </c>
      <c r="H5" t="s">
        <v>270</v>
      </c>
    </row>
    <row r="6" spans="1:8" x14ac:dyDescent="0.2">
      <c r="A6">
        <v>18</v>
      </c>
      <c r="B6" s="15" t="s">
        <v>127</v>
      </c>
      <c r="C6">
        <v>2021</v>
      </c>
      <c r="D6" t="s">
        <v>123</v>
      </c>
      <c r="E6">
        <v>77</v>
      </c>
      <c r="F6">
        <v>1</v>
      </c>
      <c r="G6" t="s">
        <v>138</v>
      </c>
      <c r="H6" t="s">
        <v>270</v>
      </c>
    </row>
    <row r="7" spans="1:8" x14ac:dyDescent="0.2">
      <c r="A7">
        <v>24</v>
      </c>
      <c r="B7" s="15" t="s">
        <v>121</v>
      </c>
      <c r="C7">
        <v>2020</v>
      </c>
      <c r="D7" t="s">
        <v>120</v>
      </c>
      <c r="E7">
        <v>77</v>
      </c>
      <c r="F7">
        <v>1</v>
      </c>
      <c r="H7" t="s">
        <v>270</v>
      </c>
    </row>
    <row r="8" spans="1:8" x14ac:dyDescent="0.2">
      <c r="A8">
        <v>25</v>
      </c>
      <c r="B8" s="15" t="s">
        <v>132</v>
      </c>
      <c r="G8" t="s">
        <v>170</v>
      </c>
      <c r="H8" t="s">
        <v>270</v>
      </c>
    </row>
    <row r="9" spans="1:8" x14ac:dyDescent="0.2">
      <c r="A9">
        <v>15</v>
      </c>
      <c r="B9" s="15" t="s">
        <v>133</v>
      </c>
      <c r="C9">
        <v>2023</v>
      </c>
      <c r="D9" t="s">
        <v>123</v>
      </c>
      <c r="E9">
        <v>85</v>
      </c>
      <c r="F9">
        <v>1</v>
      </c>
      <c r="H9" t="s">
        <v>270</v>
      </c>
    </row>
    <row r="10" spans="1:8" x14ac:dyDescent="0.2">
      <c r="A10">
        <v>8</v>
      </c>
      <c r="B10" s="15" t="s">
        <v>117</v>
      </c>
      <c r="G10" t="s">
        <v>147</v>
      </c>
      <c r="H10" t="s">
        <v>270</v>
      </c>
    </row>
    <row r="11" spans="1:8" x14ac:dyDescent="0.2">
      <c r="A11">
        <v>14</v>
      </c>
      <c r="B11" s="15" t="s">
        <v>89</v>
      </c>
      <c r="G11" t="s">
        <v>254</v>
      </c>
      <c r="H11" t="s">
        <v>270</v>
      </c>
    </row>
    <row r="12" spans="1:8" x14ac:dyDescent="0.2">
      <c r="A12">
        <v>22</v>
      </c>
      <c r="B12" s="15" t="s">
        <v>131</v>
      </c>
      <c r="C12">
        <v>2019</v>
      </c>
      <c r="D12" t="s">
        <v>123</v>
      </c>
      <c r="E12">
        <v>87</v>
      </c>
      <c r="F12">
        <v>3</v>
      </c>
      <c r="H12" t="s">
        <v>270</v>
      </c>
    </row>
    <row r="13" spans="1:8" x14ac:dyDescent="0.2">
      <c r="A13">
        <v>26</v>
      </c>
      <c r="B13" s="15" t="s">
        <v>268</v>
      </c>
      <c r="G13" t="s">
        <v>170</v>
      </c>
      <c r="H13" t="s">
        <v>270</v>
      </c>
    </row>
    <row r="14" spans="1:8" x14ac:dyDescent="0.2">
      <c r="A14">
        <v>19</v>
      </c>
      <c r="B14" s="15" t="s">
        <v>128</v>
      </c>
      <c r="G14" t="s">
        <v>141</v>
      </c>
      <c r="H14" t="s">
        <v>270</v>
      </c>
    </row>
    <row r="15" spans="1:8" x14ac:dyDescent="0.2">
      <c r="A15">
        <v>14</v>
      </c>
      <c r="B15" s="15" t="s">
        <v>137</v>
      </c>
      <c r="G15" t="s">
        <v>144</v>
      </c>
      <c r="H15" t="s">
        <v>270</v>
      </c>
    </row>
    <row r="16" spans="1:8" x14ac:dyDescent="0.2">
      <c r="A16">
        <v>9</v>
      </c>
      <c r="B16" s="15" t="s">
        <v>118</v>
      </c>
      <c r="G16" t="s">
        <v>146</v>
      </c>
      <c r="H16" t="s">
        <v>270</v>
      </c>
    </row>
    <row r="17" spans="1:8" x14ac:dyDescent="0.2">
      <c r="A17">
        <v>16</v>
      </c>
      <c r="B17" s="15" t="s">
        <v>148</v>
      </c>
      <c r="G17" t="s">
        <v>149</v>
      </c>
      <c r="H17" t="s">
        <v>270</v>
      </c>
    </row>
    <row r="18" spans="1:8" x14ac:dyDescent="0.2">
      <c r="A18">
        <v>1</v>
      </c>
      <c r="B18" s="15" t="s">
        <v>109</v>
      </c>
      <c r="C18">
        <v>2019</v>
      </c>
      <c r="D18" t="s">
        <v>120</v>
      </c>
      <c r="E18">
        <v>86</v>
      </c>
      <c r="F18">
        <v>5</v>
      </c>
      <c r="H18" t="s">
        <v>270</v>
      </c>
    </row>
    <row r="19" spans="1:8" x14ac:dyDescent="0.2">
      <c r="A19">
        <v>7</v>
      </c>
      <c r="B19" s="15" t="s">
        <v>116</v>
      </c>
      <c r="C19">
        <v>2022</v>
      </c>
      <c r="D19" t="s">
        <v>123</v>
      </c>
      <c r="E19">
        <v>94</v>
      </c>
      <c r="F19">
        <v>1</v>
      </c>
      <c r="H19" t="s">
        <v>270</v>
      </c>
    </row>
    <row r="20" spans="1:8" x14ac:dyDescent="0.2">
      <c r="A20">
        <v>3</v>
      </c>
      <c r="B20" s="15" t="s">
        <v>112</v>
      </c>
      <c r="C20">
        <v>2016</v>
      </c>
      <c r="D20" t="s">
        <v>120</v>
      </c>
      <c r="E20">
        <v>94</v>
      </c>
      <c r="F20">
        <v>4</v>
      </c>
      <c r="H20" t="s">
        <v>270</v>
      </c>
    </row>
    <row r="21" spans="1:8" x14ac:dyDescent="0.2">
      <c r="A21">
        <v>1</v>
      </c>
      <c r="B21" s="15" t="s">
        <v>105</v>
      </c>
      <c r="C21">
        <v>2023</v>
      </c>
      <c r="D21" t="s">
        <v>123</v>
      </c>
      <c r="E21">
        <v>94</v>
      </c>
      <c r="F21">
        <v>3</v>
      </c>
      <c r="H21" t="s">
        <v>270</v>
      </c>
    </row>
    <row r="22" spans="1:8" x14ac:dyDescent="0.2">
      <c r="A22">
        <v>6</v>
      </c>
      <c r="B22" s="15" t="s">
        <v>115</v>
      </c>
      <c r="C22">
        <v>2021</v>
      </c>
      <c r="D22" t="s">
        <v>120</v>
      </c>
      <c r="E22">
        <v>56</v>
      </c>
      <c r="F22">
        <v>3</v>
      </c>
      <c r="H22" t="s">
        <v>270</v>
      </c>
    </row>
    <row r="23" spans="1:8" x14ac:dyDescent="0.2">
      <c r="A23">
        <v>21</v>
      </c>
      <c r="B23" s="15" t="s">
        <v>167</v>
      </c>
      <c r="G23" t="s">
        <v>171</v>
      </c>
      <c r="H23" t="s">
        <v>270</v>
      </c>
    </row>
    <row r="24" spans="1:8" x14ac:dyDescent="0.2">
      <c r="A24">
        <v>21</v>
      </c>
      <c r="B24" s="15" t="s">
        <v>135</v>
      </c>
      <c r="C24">
        <v>2021</v>
      </c>
      <c r="D24" t="s">
        <v>120</v>
      </c>
      <c r="E24">
        <v>52</v>
      </c>
      <c r="F24">
        <v>1</v>
      </c>
      <c r="H24" t="s">
        <v>270</v>
      </c>
    </row>
    <row r="25" spans="1:8" x14ac:dyDescent="0.2">
      <c r="A25">
        <v>14</v>
      </c>
      <c r="B25" s="15" t="s">
        <v>242</v>
      </c>
      <c r="G25" t="s">
        <v>255</v>
      </c>
      <c r="H25" t="s">
        <v>270</v>
      </c>
    </row>
    <row r="26" spans="1:8" x14ac:dyDescent="0.2">
      <c r="A26">
        <v>17</v>
      </c>
      <c r="B26" s="15" t="s">
        <v>129</v>
      </c>
      <c r="C26">
        <v>2021</v>
      </c>
      <c r="D26" t="s">
        <v>120</v>
      </c>
      <c r="E26">
        <v>56</v>
      </c>
      <c r="F26">
        <v>4</v>
      </c>
      <c r="H26" t="s">
        <v>270</v>
      </c>
    </row>
    <row r="27" spans="1:8" x14ac:dyDescent="0.2">
      <c r="A27">
        <v>5</v>
      </c>
      <c r="B27" s="15" t="s">
        <v>114</v>
      </c>
      <c r="G27" t="s">
        <v>143</v>
      </c>
      <c r="H27" t="s">
        <v>270</v>
      </c>
    </row>
    <row r="28" spans="1:8" x14ac:dyDescent="0.2">
      <c r="A28">
        <v>23</v>
      </c>
      <c r="B28" s="15" t="s">
        <v>125</v>
      </c>
      <c r="C28">
        <v>2022</v>
      </c>
      <c r="D28" t="s">
        <v>120</v>
      </c>
      <c r="E28">
        <v>89</v>
      </c>
      <c r="F28">
        <v>1</v>
      </c>
      <c r="H28" t="s">
        <v>270</v>
      </c>
    </row>
    <row r="29" spans="1:8" x14ac:dyDescent="0.2">
      <c r="A29">
        <v>7</v>
      </c>
      <c r="B29" s="15" t="s">
        <v>124</v>
      </c>
      <c r="G29" t="s">
        <v>126</v>
      </c>
      <c r="H29" t="s">
        <v>270</v>
      </c>
    </row>
    <row r="30" spans="1:8" x14ac:dyDescent="0.2">
      <c r="A30">
        <v>10</v>
      </c>
      <c r="B30" s="15" t="s">
        <v>130</v>
      </c>
      <c r="C30">
        <v>2015</v>
      </c>
      <c r="D30" t="s">
        <v>120</v>
      </c>
      <c r="E30" t="s">
        <v>95</v>
      </c>
      <c r="F30">
        <v>1</v>
      </c>
      <c r="H30" t="s">
        <v>270</v>
      </c>
    </row>
    <row r="31" spans="1:8" x14ac:dyDescent="0.2">
      <c r="A31">
        <v>12</v>
      </c>
      <c r="B31" s="15" t="s">
        <v>272</v>
      </c>
      <c r="C31">
        <v>2021</v>
      </c>
      <c r="D31" t="s">
        <v>123</v>
      </c>
      <c r="E31">
        <v>75</v>
      </c>
      <c r="F31">
        <v>2</v>
      </c>
      <c r="H31" t="s">
        <v>270</v>
      </c>
    </row>
    <row r="32" spans="1:8" x14ac:dyDescent="0.2">
      <c r="A32">
        <v>11</v>
      </c>
      <c r="B32" s="15" t="s">
        <v>271</v>
      </c>
      <c r="H32" t="s">
        <v>270</v>
      </c>
    </row>
  </sheetData>
  <autoFilter ref="A1:H32" xr:uid="{011650B8-853B-4C5F-BB85-1B3589415B28}">
    <sortState xmlns:xlrd2="http://schemas.microsoft.com/office/spreadsheetml/2017/richdata2" ref="A2:H32">
      <sortCondition ref="B1:B32"/>
    </sortState>
  </autoFilter>
  <sortState xmlns:xlrd2="http://schemas.microsoft.com/office/spreadsheetml/2017/richdata2" ref="A2:G26">
    <sortCondition ref="A1:A26"/>
  </sortState>
  <phoneticPr fontId="11" type="noConversion"/>
  <hyperlinks>
    <hyperlink ref="B21" location="'1'!A1" display="פרוק למכפלות" xr:uid="{458AB05B-D39D-4E58-9886-E5751B9C3AF1}"/>
    <hyperlink ref="B18" location="'1'!A1" display="ספירת סידורים אפשריים" xr:uid="{ED233E3C-BB3D-4AFA-8DD7-71D907E2AFCB}"/>
    <hyperlink ref="B4" location="'2'!A1" display="משחק מטבעות" xr:uid="{9400E4BD-FCE9-4B70-B6CE-234484B7FB01}"/>
    <hyperlink ref="B20" location="'3'!A1" display="פלינדרום מרבי" xr:uid="{FED5EE50-8BBC-43C3-9B72-CF45AEFAF8E3}"/>
    <hyperlink ref="B2" location="'4'!A1" display="LCS" xr:uid="{704064F6-E820-4098-8B9C-CEF8B300D49B}"/>
    <hyperlink ref="B27" location="'5'!A1" display="תרמיל" xr:uid="{DFFA0D7C-276F-4A57-8B0B-479C52D71CDD}"/>
    <hyperlink ref="B22" location="'6'!A1" display="פרוק קונצרן של חברות" xr:uid="{30ADDB3A-438A-4462-9D74-6A1FDC2869D6}"/>
    <hyperlink ref="B19" location="'7'!A1" display="ספירת פתרונות למשוואה לינארית מעל הטבעיים" xr:uid="{396273C5-DFF3-4107-9D0D-825E4AF2B21A}"/>
    <hyperlink ref="B10" location="'8'!A1" display="חברת יעוץ" xr:uid="{482D4B8F-B0FA-4C4F-BDB4-E4BBF7E4C533}"/>
    <hyperlink ref="B16" location="'9'!A1" display="משימות מלחיצות" xr:uid="{E4B13DE9-1C4B-4D9F-BBDB-DE302552E054}"/>
    <hyperlink ref="B29" location="'7'!A1" display="תשלום מינימלי במטבעות" xr:uid="{616DB492-705F-46F7-8B06-109AD9379E94}"/>
    <hyperlink ref="B30" location="'10'!A1" display="תת סדרה מרבית רצופה" xr:uid="{6AEF0677-0FCC-4D02-B626-479F83D76E81}"/>
    <hyperlink ref="B31" location="'12'!A1" display="תת סדרה עולה מרבית" xr:uid="{8251076C-2ABB-427C-A1A0-1FEA3B7BF152}"/>
    <hyperlink ref="B5" location="'13'!A1" display="ארגון כנס" xr:uid="{F5DADAAC-D273-4CD0-A196-0817C76E4EDC}"/>
    <hyperlink ref="B15" location="'14'!A1" display="מקטעים ממושקלים" xr:uid="{62B86606-2CC1-431A-A17D-588120DF3E5B}"/>
    <hyperlink ref="B9" location="'15'!A1" display="זוגות מחליפי סדר בתמורה" xr:uid="{AEE2728C-5937-4D16-BB04-CE30AF782470}"/>
    <hyperlink ref="B17" location="'16'!A1" display="סוף הסמסטר מתקרב" xr:uid="{A3D2C78D-739E-45E2-8721-F4C96778C5E8}"/>
    <hyperlink ref="B6" location="'18'!A1" display="בחירת מלונות לאורך מסלול" xr:uid="{83A790C0-4DAD-4019-8A2E-14FFE5817F70}"/>
    <hyperlink ref="B26" location="'17'!A1" display="תכנון כפל מטריצות" xr:uid="{8C1402A1-F7CD-49F1-AFD0-2E26201F534D}"/>
    <hyperlink ref="B14" location="'19'!A1" display="מסלולים מזעריים בשריג" xr:uid="{2BEBA0F7-A65A-4F05-8B98-BB28FCEF559B}"/>
    <hyperlink ref="B3" location="'20'!A1" display="אינטרפולציה באמצעות תכנון דינאמי" xr:uid="{80FFA7D8-F452-48F1-892A-122A5F7067DC}"/>
    <hyperlink ref="B23" location="'21'!A1" display="קבוצה בלתי תלויה" xr:uid="{A10D60FD-48FD-4A28-B9B3-A66983DFB61B}"/>
    <hyperlink ref="B24" location="'21'!A1" display="קבוצת קודקודים מיוחדת ביער" xr:uid="{670DCD8A-834E-4337-8F75-4EA5022D593E}"/>
    <hyperlink ref="B12" location="'22'!A1" display="מיקום סוגריים בביטויים בוליאניים" xr:uid="{532185B2-4019-452D-A0CB-A51471935636}"/>
    <hyperlink ref="B28" location="'23'!A1" display="תשלום במטבעות (כמות אפשרויות תשלום)" xr:uid="{FFC0E2F9-E6FA-4916-8D3F-2DA01BBDC1EB}"/>
    <hyperlink ref="B7" location="'24'!A1" display="בניית מגדל יציב מתיבות" xr:uid="{C3F2B51C-D3CA-4C2F-8211-E42FED5DD071}"/>
    <hyperlink ref="B8" location="'25'!A1" display="גשרים לא נחצים" xr:uid="{A64D1A39-FF08-47BD-85CA-1888F625F055}"/>
    <hyperlink ref="B11" location="'14'!A1" display="למזער איחורים" xr:uid="{1BF10352-66D1-44F9-8016-51FA859C3145}"/>
    <hyperlink ref="B25" location="'14'!A1" display="תזמון מקטעים" xr:uid="{2F80B92C-C393-4E16-9DD9-CB1F1A599F4F}"/>
    <hyperlink ref="B13" location="'26'!A1" display="מסיבה עליזה" xr:uid="{1DFEFCF6-2156-41C4-8FBB-268927546971}"/>
    <hyperlink ref="B32" location="'11'!A1" display="תת סדרה עולה מרבית רציפה" xr:uid="{2CB1B385-DD94-479C-9800-F01D5EA9E317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H9"/>
  <sheetViews>
    <sheetView zoomScale="370" zoomScaleNormal="370" workbookViewId="0"/>
  </sheetViews>
  <sheetFormatPr defaultRowHeight="14.25" x14ac:dyDescent="0.2"/>
  <cols>
    <col min="1" max="1" width="6.5" bestFit="1" customWidth="1"/>
    <col min="3" max="5" width="2.875" customWidth="1"/>
    <col min="6" max="6" width="5" bestFit="1" customWidth="1"/>
    <col min="7" max="7" width="4.75" bestFit="1" customWidth="1"/>
    <col min="8" max="8" width="4.375" bestFit="1" customWidth="1"/>
    <col min="9" max="12" width="2.875" customWidth="1"/>
  </cols>
  <sheetData>
    <row r="1" spans="1:8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</row>
    <row r="2" spans="1:8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</row>
    <row r="3" spans="1:8" x14ac:dyDescent="0.2">
      <c r="C3" s="3">
        <v>0</v>
      </c>
      <c r="D3">
        <v>0</v>
      </c>
      <c r="E3">
        <v>0</v>
      </c>
      <c r="F3" s="2" t="s">
        <v>3</v>
      </c>
      <c r="G3">
        <f>MAX(D3:E3)</f>
        <v>0</v>
      </c>
    </row>
    <row r="4" spans="1:8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</row>
    <row r="5" spans="1:8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</row>
    <row r="6" spans="1:8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</row>
    <row r="7" spans="1:8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</row>
    <row r="9" spans="1:8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</hyperlinks>
  <pageMargins left="0.7" right="0.7" top="0.75" bottom="0.75" header="0.3" footer="0.3"/>
  <pageSetup paperSize="9" orientation="portrait" r:id="rId2"/>
  <ignoredErrors>
    <ignoredError sqref="G3:G4" formulaRange="1"/>
  </ignoredError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281</v>
      </c>
    </row>
    <row r="2" spans="1:19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277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273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:N5" si="1">IF(L4,N3+1,1)</f>
        <v>2</v>
      </c>
      <c r="O4">
        <f>MAX(N4,O3)</f>
        <v>2</v>
      </c>
      <c r="S4" t="s">
        <v>274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275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276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267</v>
      </c>
      <c r="G2" s="40" t="s">
        <v>246</v>
      </c>
      <c r="H2" s="40"/>
      <c r="I2" s="40"/>
      <c r="J2" s="40"/>
      <c r="K2" s="40"/>
      <c r="L2" s="40"/>
      <c r="M2" s="40"/>
      <c r="N2" s="40"/>
      <c r="O2" s="40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1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1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1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1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247</v>
      </c>
    </row>
    <row r="8" spans="1:17" x14ac:dyDescent="0.2">
      <c r="C8" s="41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248</v>
      </c>
    </row>
    <row r="9" spans="1:17" x14ac:dyDescent="0.2">
      <c r="C9" s="41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249</v>
      </c>
    </row>
    <row r="10" spans="1:17" x14ac:dyDescent="0.2">
      <c r="C10" s="41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250</v>
      </c>
    </row>
    <row r="11" spans="1:17" x14ac:dyDescent="0.2">
      <c r="C11" s="41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248</v>
      </c>
    </row>
    <row r="12" spans="1:17" x14ac:dyDescent="0.2">
      <c r="C12" s="41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251</v>
      </c>
    </row>
    <row r="13" spans="1:17" x14ac:dyDescent="0.2">
      <c r="Q13" t="s">
        <v>252</v>
      </c>
    </row>
    <row r="14" spans="1:17" x14ac:dyDescent="0.2">
      <c r="Q14" s="31" t="s">
        <v>253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262</v>
      </c>
      <c r="O1" s="32"/>
    </row>
    <row r="2" spans="1:16" x14ac:dyDescent="0.2">
      <c r="A2" s="15" t="s">
        <v>267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263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241</v>
      </c>
      <c r="K1" s="10" t="s">
        <v>137</v>
      </c>
    </row>
    <row r="2" spans="1:16" ht="15" x14ac:dyDescent="0.25">
      <c r="A2" s="15" t="s">
        <v>267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236</v>
      </c>
    </row>
    <row r="4" spans="1:16" x14ac:dyDescent="0.2">
      <c r="C4">
        <v>0</v>
      </c>
      <c r="H4">
        <v>0</v>
      </c>
    </row>
    <row r="5" spans="1:16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x14ac:dyDescent="0.2">
      <c r="F11">
        <f>SUM(F5:F10)</f>
        <v>20</v>
      </c>
    </row>
    <row r="14" spans="1:16" ht="15" x14ac:dyDescent="0.25">
      <c r="A14" s="15" t="s">
        <v>267</v>
      </c>
      <c r="G14" t="s">
        <v>240</v>
      </c>
      <c r="K14" s="10" t="s">
        <v>89</v>
      </c>
    </row>
    <row r="15" spans="1:16" x14ac:dyDescent="0.2">
      <c r="O15" t="s">
        <v>84</v>
      </c>
      <c r="P15" t="s">
        <v>238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237</v>
      </c>
      <c r="O16" t="s">
        <v>85</v>
      </c>
      <c r="P16" t="s">
        <v>239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267</v>
      </c>
      <c r="G33" t="s">
        <v>243</v>
      </c>
      <c r="K33" s="10" t="s">
        <v>242</v>
      </c>
    </row>
    <row r="35" spans="1:11" x14ac:dyDescent="0.2">
      <c r="C35" t="s">
        <v>82</v>
      </c>
      <c r="D35" t="s">
        <v>246</v>
      </c>
      <c r="E35" t="s">
        <v>190</v>
      </c>
      <c r="F35" t="s">
        <v>29</v>
      </c>
    </row>
    <row r="36" spans="1:11" x14ac:dyDescent="0.2">
      <c r="K36" t="s">
        <v>244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245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280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/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267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261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267</v>
      </c>
      <c r="C2" t="s">
        <v>190</v>
      </c>
      <c r="I2" t="s">
        <v>192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189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191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/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177</v>
      </c>
      <c r="E1" t="s">
        <v>178</v>
      </c>
      <c r="F1" t="s">
        <v>179</v>
      </c>
      <c r="G1" t="s">
        <v>180</v>
      </c>
    </row>
    <row r="2" spans="1:13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187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181</v>
      </c>
      <c r="L8" t="s">
        <v>184</v>
      </c>
      <c r="M8" t="s">
        <v>186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182</v>
      </c>
      <c r="M9" t="s">
        <v>185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183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188</v>
      </c>
    </row>
    <row r="15" spans="1:13" x14ac:dyDescent="0.2">
      <c r="A15" s="15" t="s">
        <v>176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/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375" bestFit="1" customWidth="1"/>
    <col min="12" max="12" width="4.75" bestFit="1" customWidth="1"/>
    <col min="13" max="15" width="4.375" bestFit="1" customWidth="1"/>
    <col min="16" max="16" width="4.37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267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10:16" x14ac:dyDescent="0.2"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10:16" x14ac:dyDescent="0.2"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10:16" x14ac:dyDescent="0.2">
      <c r="L20" t="s">
        <v>164</v>
      </c>
      <c r="M20" s="19"/>
    </row>
    <row r="21" spans="10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10:16" x14ac:dyDescent="0.2">
      <c r="J22" s="16">
        <v>0</v>
      </c>
      <c r="K22" s="26"/>
      <c r="L22" s="26"/>
      <c r="M22" s="26"/>
      <c r="N22" s="26"/>
      <c r="O22" s="26"/>
      <c r="P22" s="26"/>
    </row>
    <row r="23" spans="10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10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10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10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10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>
      <selection activeCell="A3" sqref="A3"/>
    </sheetView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267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267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T58"/>
  <sheetViews>
    <sheetView tabSelected="1" zoomScale="175" zoomScaleNormal="175" workbookViewId="0"/>
  </sheetViews>
  <sheetFormatPr defaultRowHeight="14.25" x14ac:dyDescent="0.2"/>
  <cols>
    <col min="2" max="2" width="5.25" customWidth="1"/>
    <col min="4" max="10" width="4.25" customWidth="1"/>
    <col min="11" max="11" width="5.375" customWidth="1"/>
    <col min="12" max="12" width="6.625" customWidth="1"/>
  </cols>
  <sheetData>
    <row r="1" spans="1:10" x14ac:dyDescent="0.2">
      <c r="A1" s="15" t="s">
        <v>142</v>
      </c>
      <c r="B1" s="15"/>
      <c r="C1" s="15"/>
      <c r="J1" t="s">
        <v>217</v>
      </c>
    </row>
    <row r="2" spans="1:10" x14ac:dyDescent="0.2">
      <c r="J2" t="s">
        <v>29</v>
      </c>
    </row>
    <row r="3" spans="1:10" x14ac:dyDescent="0.2">
      <c r="D3" t="s">
        <v>0</v>
      </c>
      <c r="E3" t="s">
        <v>212</v>
      </c>
      <c r="H3" s="3">
        <v>0</v>
      </c>
      <c r="I3" s="3">
        <v>1</v>
      </c>
      <c r="J3" s="3">
        <v>2</v>
      </c>
    </row>
    <row r="4" spans="1:10" x14ac:dyDescent="0.2">
      <c r="C4" t="s">
        <v>214</v>
      </c>
      <c r="D4" s="29">
        <v>0</v>
      </c>
      <c r="E4" s="29">
        <v>5</v>
      </c>
      <c r="G4" s="3">
        <v>0</v>
      </c>
      <c r="J4">
        <f>E4</f>
        <v>5</v>
      </c>
    </row>
    <row r="5" spans="1:10" x14ac:dyDescent="0.2">
      <c r="C5" t="s">
        <v>216</v>
      </c>
      <c r="D5" s="29">
        <v>1</v>
      </c>
      <c r="E5" s="29">
        <v>2</v>
      </c>
      <c r="G5" s="3">
        <v>1</v>
      </c>
      <c r="H5">
        <f>(E5-E4)/(D5-D4)</f>
        <v>-3</v>
      </c>
      <c r="J5">
        <f>H5</f>
        <v>-3</v>
      </c>
    </row>
    <row r="6" spans="1:10" x14ac:dyDescent="0.2">
      <c r="C6" t="s">
        <v>215</v>
      </c>
      <c r="D6" s="29">
        <v>2</v>
      </c>
      <c r="E6" s="29">
        <v>-5</v>
      </c>
      <c r="G6" s="3">
        <v>2</v>
      </c>
      <c r="H6">
        <f>(E6-E5)/(D6-D5)</f>
        <v>-7</v>
      </c>
      <c r="I6">
        <f>(H6-H5)/(D6-D4)</f>
        <v>-2</v>
      </c>
      <c r="J6">
        <f>I6</f>
        <v>-2</v>
      </c>
    </row>
    <row r="17" spans="3:12" x14ac:dyDescent="0.2">
      <c r="J17" t="s">
        <v>218</v>
      </c>
    </row>
    <row r="18" spans="3:12" x14ac:dyDescent="0.2">
      <c r="L18" t="s">
        <v>29</v>
      </c>
    </row>
    <row r="19" spans="3:12" x14ac:dyDescent="0.2">
      <c r="D19" t="s">
        <v>0</v>
      </c>
      <c r="E19" t="s">
        <v>212</v>
      </c>
      <c r="H19" s="3">
        <v>0</v>
      </c>
      <c r="I19" s="3">
        <v>1</v>
      </c>
      <c r="J19" s="3">
        <v>2</v>
      </c>
      <c r="K19" s="3">
        <v>3</v>
      </c>
      <c r="L19" s="3">
        <v>4</v>
      </c>
    </row>
    <row r="20" spans="3:12" x14ac:dyDescent="0.2">
      <c r="C20" t="str">
        <f>_xlfn.CONCAT("f(",TEXT(D20,0),")")</f>
        <v>f(-2)</v>
      </c>
      <c r="D20" s="29">
        <v>-2</v>
      </c>
      <c r="E20" s="29">
        <f>D20+2*D20^2+3*D20^3+4*D20^4</f>
        <v>46</v>
      </c>
      <c r="G20" s="3">
        <v>0</v>
      </c>
      <c r="L20">
        <f>E20</f>
        <v>46</v>
      </c>
    </row>
    <row r="21" spans="3:12" x14ac:dyDescent="0.2">
      <c r="C21" t="str">
        <f>_xlfn.CONCAT("f(",TEXT(D21,0),")")</f>
        <v>f(-1)</v>
      </c>
      <c r="D21" s="29">
        <v>-1</v>
      </c>
      <c r="E21" s="29">
        <f>D21+2*D21^2+3*D21^3+4*D21^4</f>
        <v>2</v>
      </c>
      <c r="G21" s="3">
        <v>1</v>
      </c>
      <c r="H21">
        <f>(E21-E20)/(D21-D20)</f>
        <v>-44</v>
      </c>
      <c r="L21">
        <f>H21</f>
        <v>-44</v>
      </c>
    </row>
    <row r="22" spans="3:12" x14ac:dyDescent="0.2">
      <c r="C22" t="str">
        <f>_xlfn.CONCAT("f(",TEXT(D22,0),")")</f>
        <v>f(0)</v>
      </c>
      <c r="D22" s="29">
        <v>0</v>
      </c>
      <c r="E22" s="29">
        <f>D22+2*D22^2+3*D22^3+4*D22^4</f>
        <v>0</v>
      </c>
      <c r="G22" s="3">
        <v>2</v>
      </c>
      <c r="H22">
        <f>(E22-E21)/(D22-D21)</f>
        <v>-2</v>
      </c>
      <c r="I22">
        <f>(H22-H21)/(D22-D20)</f>
        <v>21</v>
      </c>
      <c r="L22">
        <f>I22</f>
        <v>21</v>
      </c>
    </row>
    <row r="23" spans="3:12" x14ac:dyDescent="0.2">
      <c r="C23" t="str">
        <f>_xlfn.CONCAT("f(",TEXT(D23,0),")")</f>
        <v>f(1)</v>
      </c>
      <c r="D23" s="29">
        <v>1</v>
      </c>
      <c r="E23" s="29">
        <f>D23+2*D23^2+3*D23^3+4*D23^4</f>
        <v>10</v>
      </c>
      <c r="G23" s="3">
        <v>3</v>
      </c>
      <c r="H23">
        <f>(E23-E22)/(D23-D22)</f>
        <v>10</v>
      </c>
      <c r="I23">
        <f>(H23-H22)/(D23-D21)</f>
        <v>6</v>
      </c>
      <c r="J23">
        <f>(I23-I22)/(D23-D20)</f>
        <v>-5</v>
      </c>
      <c r="L23">
        <f>J23</f>
        <v>-5</v>
      </c>
    </row>
    <row r="24" spans="3:12" x14ac:dyDescent="0.2">
      <c r="C24" t="str">
        <f>_xlfn.CONCAT("f(",TEXT(D24,0),")")</f>
        <v>f(2)</v>
      </c>
      <c r="D24" s="29">
        <v>2</v>
      </c>
      <c r="E24" s="29">
        <f>D24+2*D24^2+3*D24^3+4*D24^4</f>
        <v>98</v>
      </c>
      <c r="G24" s="3">
        <v>4</v>
      </c>
      <c r="H24">
        <f>(E24-E23)/(D24-D23)</f>
        <v>88</v>
      </c>
      <c r="I24">
        <f>(H24-H23)/(D24-D22)</f>
        <v>39</v>
      </c>
      <c r="J24">
        <f>(I24-I23)/(D24-D21)</f>
        <v>11</v>
      </c>
      <c r="K24">
        <f>(J24-J23)/(D24-$D$20)</f>
        <v>4</v>
      </c>
      <c r="L24">
        <f>K24</f>
        <v>4</v>
      </c>
    </row>
    <row r="32" spans="3:12" x14ac:dyDescent="0.2">
      <c r="L32" t="s">
        <v>29</v>
      </c>
    </row>
    <row r="33" spans="1:18" x14ac:dyDescent="0.2">
      <c r="D33" t="s">
        <v>0</v>
      </c>
      <c r="E33" t="s">
        <v>212</v>
      </c>
      <c r="H33" s="3">
        <v>0</v>
      </c>
      <c r="I33" s="3">
        <v>1</v>
      </c>
      <c r="J33" s="3">
        <v>2</v>
      </c>
      <c r="K33" s="3">
        <v>3</v>
      </c>
      <c r="L33" s="3">
        <v>4</v>
      </c>
    </row>
    <row r="34" spans="1:18" x14ac:dyDescent="0.2">
      <c r="C34" t="str">
        <f>_xlfn.CONCAT("f(",TEXT(D34,0),")")</f>
        <v>f(0)</v>
      </c>
      <c r="D34" s="29">
        <v>0</v>
      </c>
      <c r="E34" s="29">
        <v>5</v>
      </c>
      <c r="G34" s="3">
        <v>0</v>
      </c>
      <c r="L34">
        <f>E34</f>
        <v>5</v>
      </c>
      <c r="N34" s="3">
        <v>0</v>
      </c>
      <c r="O34">
        <v>5</v>
      </c>
    </row>
    <row r="35" spans="1:18" x14ac:dyDescent="0.2">
      <c r="C35" t="str">
        <f>_xlfn.CONCAT("f(",TEXT(D35,0),")")</f>
        <v>f(1)</v>
      </c>
      <c r="D35" s="29">
        <v>1</v>
      </c>
      <c r="E35" s="29">
        <v>2</v>
      </c>
      <c r="G35" s="3">
        <v>1</v>
      </c>
      <c r="I35">
        <f>(E35-E34)/(D35-D34)</f>
        <v>-3</v>
      </c>
      <c r="L35">
        <f>I35</f>
        <v>-3</v>
      </c>
      <c r="N35" s="3">
        <v>1</v>
      </c>
      <c r="O35" t="s">
        <v>220</v>
      </c>
      <c r="P35">
        <v>2</v>
      </c>
    </row>
    <row r="36" spans="1:18" x14ac:dyDescent="0.2">
      <c r="C36" t="str">
        <f>_xlfn.CONCAT("f(",TEXT(D36,0),")")</f>
        <v>f(2)</v>
      </c>
      <c r="D36" s="29">
        <v>2</v>
      </c>
      <c r="E36" s="29">
        <v>-5</v>
      </c>
      <c r="G36" s="3">
        <v>2</v>
      </c>
      <c r="I36">
        <f>(E36-E35)/(D36-D35)</f>
        <v>-7</v>
      </c>
      <c r="J36">
        <f>(I36-I35)/(D36-D34)</f>
        <v>-2</v>
      </c>
      <c r="L36">
        <f>J36</f>
        <v>-2</v>
      </c>
      <c r="N36" s="3">
        <v>2</v>
      </c>
      <c r="O36" t="s">
        <v>221</v>
      </c>
      <c r="Q36">
        <v>-5</v>
      </c>
    </row>
    <row r="37" spans="1:18" x14ac:dyDescent="0.2">
      <c r="C37" t="str">
        <f>_xlfn.CONCAT("f(",TEXT(D37,0),")")</f>
        <v>f(3)</v>
      </c>
      <c r="D37" s="29">
        <v>3</v>
      </c>
      <c r="E37" s="29">
        <v>-10</v>
      </c>
      <c r="G37" s="3">
        <v>3</v>
      </c>
      <c r="I37">
        <f>(E37-E36)/(D37-D36)</f>
        <v>-5</v>
      </c>
      <c r="J37">
        <f>(I37-I36)/(D37-D35)</f>
        <v>1</v>
      </c>
      <c r="K37">
        <f>(J37-J36)/(D37-D34)</f>
        <v>1</v>
      </c>
      <c r="L37">
        <f>K37</f>
        <v>1</v>
      </c>
      <c r="N37" s="3">
        <v>3</v>
      </c>
      <c r="O37" t="s">
        <v>222</v>
      </c>
      <c r="R37">
        <v>-10</v>
      </c>
    </row>
    <row r="38" spans="1:18" ht="15" x14ac:dyDescent="0.25">
      <c r="C38" t="str">
        <f>_xlfn.CONCAT("f(",TEXT(D38,0),")")</f>
        <v>f(0)</v>
      </c>
      <c r="D38" s="29"/>
      <c r="E38" s="29"/>
      <c r="G38" s="3"/>
      <c r="N38" s="3"/>
      <c r="O38" s="10"/>
    </row>
    <row r="47" spans="1:18" x14ac:dyDescent="0.2">
      <c r="A47" t="s">
        <v>223</v>
      </c>
    </row>
    <row r="48" spans="1:18" x14ac:dyDescent="0.2">
      <c r="A48" s="15" t="s">
        <v>213</v>
      </c>
      <c r="B48" s="15"/>
      <c r="C48" s="15"/>
    </row>
    <row r="53" spans="3:20" x14ac:dyDescent="0.2">
      <c r="C53" t="s">
        <v>82</v>
      </c>
      <c r="D53" t="s">
        <v>0</v>
      </c>
      <c r="E53" t="s">
        <v>230</v>
      </c>
      <c r="H53" s="3">
        <v>0</v>
      </c>
      <c r="I53" s="3">
        <v>1</v>
      </c>
      <c r="J53" s="3">
        <v>2</v>
      </c>
      <c r="K53" s="3">
        <v>3</v>
      </c>
      <c r="L53" s="3"/>
      <c r="P53" s="3">
        <v>0</v>
      </c>
      <c r="Q53" s="3">
        <v>1</v>
      </c>
      <c r="R53" s="3">
        <v>2</v>
      </c>
      <c r="S53" s="3">
        <v>3</v>
      </c>
      <c r="T53" s="3"/>
    </row>
    <row r="54" spans="3:20" x14ac:dyDescent="0.2">
      <c r="C54">
        <v>0</v>
      </c>
      <c r="D54" s="29">
        <v>0</v>
      </c>
      <c r="E54" s="29">
        <v>5</v>
      </c>
      <c r="G54" s="3">
        <v>0</v>
      </c>
      <c r="O54" s="3">
        <v>0</v>
      </c>
    </row>
    <row r="55" spans="3:20" x14ac:dyDescent="0.2">
      <c r="C55">
        <v>1</v>
      </c>
      <c r="D55" s="29">
        <v>1</v>
      </c>
      <c r="E55" s="29">
        <v>2</v>
      </c>
      <c r="G55" s="3">
        <v>1</v>
      </c>
      <c r="I55">
        <f>(E55-E54)/(D55-D54)</f>
        <v>-3</v>
      </c>
      <c r="O55" s="3">
        <v>1</v>
      </c>
      <c r="P55" t="s">
        <v>224</v>
      </c>
    </row>
    <row r="56" spans="3:20" x14ac:dyDescent="0.2">
      <c r="C56">
        <v>2</v>
      </c>
      <c r="D56" s="29">
        <v>2</v>
      </c>
      <c r="E56" s="29">
        <v>-5</v>
      </c>
      <c r="G56" s="3">
        <v>2</v>
      </c>
      <c r="I56">
        <f>(E56-E55)/(D56-D55)</f>
        <v>-7</v>
      </c>
      <c r="J56">
        <f>(I56-I55)/(D56-D54)</f>
        <v>-2</v>
      </c>
      <c r="O56" s="3">
        <v>2</v>
      </c>
      <c r="P56" t="s">
        <v>225</v>
      </c>
      <c r="Q56" t="s">
        <v>227</v>
      </c>
    </row>
    <row r="57" spans="3:20" x14ac:dyDescent="0.2">
      <c r="C57">
        <v>3</v>
      </c>
      <c r="D57" s="29">
        <v>3</v>
      </c>
      <c r="E57" s="29">
        <v>-10</v>
      </c>
      <c r="G57" s="3">
        <v>3</v>
      </c>
      <c r="I57">
        <f>(E57-E56)/(D57-D56)</f>
        <v>-5</v>
      </c>
      <c r="J57">
        <f>(I57-I56)/(D57-D55)</f>
        <v>1</v>
      </c>
      <c r="K57">
        <f>(J57-J56)/(D57-D54)</f>
        <v>1</v>
      </c>
      <c r="O57" s="3">
        <v>3</v>
      </c>
      <c r="P57" t="s">
        <v>226</v>
      </c>
      <c r="Q57" t="s">
        <v>228</v>
      </c>
      <c r="R57" t="s">
        <v>229</v>
      </c>
    </row>
    <row r="58" spans="3:20" x14ac:dyDescent="0.2">
      <c r="D58" s="29"/>
      <c r="E58" s="29"/>
      <c r="G58" s="3"/>
      <c r="O58" s="3"/>
    </row>
  </sheetData>
  <hyperlinks>
    <hyperlink ref="A1" location="main!A1" display="main" xr:uid="{81E17D73-743F-4581-B516-5ABD19DD3BCE}"/>
    <hyperlink ref="A48" r:id="rId1" xr:uid="{CD226EA8-932D-49B7-8E1C-F985C5790C19}"/>
  </hyperlinks>
  <pageMargins left="0.7" right="0.7" top="0.75" bottom="0.75" header="0.3" footer="0.3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2"/>
  <sheetViews>
    <sheetView workbookViewId="0"/>
  </sheetViews>
  <sheetFormatPr defaultRowHeight="14.25" x14ac:dyDescent="0.2"/>
  <sheetData>
    <row r="1" spans="1:10" x14ac:dyDescent="0.2">
      <c r="A1" s="15" t="s">
        <v>142</v>
      </c>
      <c r="E1" s="42" t="s">
        <v>167</v>
      </c>
      <c r="F1" s="43"/>
      <c r="G1" s="44"/>
      <c r="H1" s="42" t="s">
        <v>278</v>
      </c>
      <c r="I1" s="43"/>
      <c r="J1" s="44"/>
    </row>
    <row r="2" spans="1:10" x14ac:dyDescent="0.2">
      <c r="A2" s="15" t="s">
        <v>267</v>
      </c>
      <c r="C2" t="s">
        <v>172</v>
      </c>
      <c r="D2" t="s">
        <v>175</v>
      </c>
      <c r="E2" s="34" t="s">
        <v>173</v>
      </c>
      <c r="F2" s="35" t="s">
        <v>174</v>
      </c>
      <c r="G2" s="36" t="s">
        <v>4</v>
      </c>
      <c r="H2" s="34" t="s">
        <v>173</v>
      </c>
      <c r="I2" s="35" t="s">
        <v>174</v>
      </c>
      <c r="J2" s="36" t="s">
        <v>4</v>
      </c>
    </row>
    <row r="3" spans="1:10" x14ac:dyDescent="0.2">
      <c r="A3" s="15" t="s">
        <v>267</v>
      </c>
      <c r="C3">
        <v>5</v>
      </c>
      <c r="D3" t="b">
        <v>1</v>
      </c>
      <c r="E3" s="34">
        <v>1</v>
      </c>
      <c r="F3" s="35">
        <v>0</v>
      </c>
      <c r="G3" s="36">
        <f t="shared" ref="G3:G22" si="0">MAX(F3,E3)</f>
        <v>1</v>
      </c>
      <c r="H3" s="34">
        <v>1</v>
      </c>
      <c r="I3" s="35">
        <v>0</v>
      </c>
      <c r="J3" s="36">
        <f>MIN(I3,H3)</f>
        <v>0</v>
      </c>
    </row>
    <row r="4" spans="1:10" x14ac:dyDescent="0.2">
      <c r="C4">
        <v>6</v>
      </c>
      <c r="D4" t="b">
        <v>1</v>
      </c>
      <c r="E4" s="34">
        <v>1</v>
      </c>
      <c r="F4" s="35">
        <v>0</v>
      </c>
      <c r="G4" s="36">
        <f t="shared" si="0"/>
        <v>1</v>
      </c>
      <c r="H4" s="34">
        <v>1</v>
      </c>
      <c r="I4" s="35">
        <v>0</v>
      </c>
      <c r="J4" s="36">
        <f t="shared" ref="J4:J22" si="1">MIN(I4,H4)</f>
        <v>0</v>
      </c>
    </row>
    <row r="5" spans="1:10" x14ac:dyDescent="0.2">
      <c r="C5">
        <v>7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si="1"/>
        <v>0</v>
      </c>
    </row>
    <row r="6" spans="1:10" x14ac:dyDescent="0.2">
      <c r="C6">
        <v>8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9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1</v>
      </c>
      <c r="D8" t="b">
        <v>0</v>
      </c>
      <c r="E8" s="34">
        <f>1+SUM(F3:F7)</f>
        <v>1</v>
      </c>
      <c r="F8" s="35">
        <f>SUM(G3:G7)</f>
        <v>5</v>
      </c>
      <c r="G8" s="36">
        <f>MAX(F8,E8)</f>
        <v>5</v>
      </c>
      <c r="H8" s="34">
        <f>1+SUM(J3:J7)</f>
        <v>1</v>
      </c>
      <c r="I8" s="35">
        <f>SUM(H3:H7)</f>
        <v>5</v>
      </c>
      <c r="J8" s="36">
        <f t="shared" si="1"/>
        <v>1</v>
      </c>
    </row>
    <row r="9" spans="1:10" x14ac:dyDescent="0.2">
      <c r="C9">
        <v>10</v>
      </c>
      <c r="D9" t="b">
        <v>1</v>
      </c>
      <c r="E9" s="34">
        <v>1</v>
      </c>
      <c r="F9" s="35">
        <v>0</v>
      </c>
      <c r="G9" s="36">
        <f t="shared" si="0"/>
        <v>1</v>
      </c>
      <c r="H9" s="34">
        <v>1</v>
      </c>
      <c r="I9" s="35">
        <v>0</v>
      </c>
      <c r="J9" s="36">
        <f t="shared" si="1"/>
        <v>0</v>
      </c>
    </row>
    <row r="10" spans="1:10" x14ac:dyDescent="0.2">
      <c r="C10">
        <v>2</v>
      </c>
      <c r="D10" t="b">
        <v>0</v>
      </c>
      <c r="E10" s="34">
        <f>1+F9</f>
        <v>1</v>
      </c>
      <c r="F10" s="35">
        <f>G9</f>
        <v>1</v>
      </c>
      <c r="G10" s="36">
        <f t="shared" si="0"/>
        <v>1</v>
      </c>
      <c r="H10" s="34">
        <f>1+J9</f>
        <v>1</v>
      </c>
      <c r="I10" s="35">
        <f>H9</f>
        <v>1</v>
      </c>
      <c r="J10" s="36">
        <f t="shared" si="1"/>
        <v>1</v>
      </c>
    </row>
    <row r="11" spans="1:10" x14ac:dyDescent="0.2">
      <c r="C11">
        <v>11</v>
      </c>
      <c r="D11" t="b">
        <v>1</v>
      </c>
      <c r="E11" s="34">
        <v>1</v>
      </c>
      <c r="F11" s="35">
        <v>0</v>
      </c>
      <c r="G11" s="36">
        <f t="shared" si="0"/>
        <v>1</v>
      </c>
      <c r="H11" s="34">
        <v>1</v>
      </c>
      <c r="I11" s="35">
        <v>0</v>
      </c>
      <c r="J11" s="36">
        <f t="shared" si="1"/>
        <v>0</v>
      </c>
    </row>
    <row r="12" spans="1:10" x14ac:dyDescent="0.2">
      <c r="C12">
        <v>12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3</v>
      </c>
      <c r="D13" t="b">
        <v>0</v>
      </c>
      <c r="E13" s="34">
        <f>1+SUM(F11:F12)</f>
        <v>1</v>
      </c>
      <c r="F13" s="35">
        <f>SUM(G11:G12)</f>
        <v>2</v>
      </c>
      <c r="G13" s="36">
        <f t="shared" si="0"/>
        <v>2</v>
      </c>
      <c r="H13" s="34">
        <f>1+SUM(J11:J12)</f>
        <v>1</v>
      </c>
      <c r="I13" s="35">
        <f>SUM(H11:H12)</f>
        <v>2</v>
      </c>
      <c r="J13" s="36">
        <f t="shared" si="1"/>
        <v>1</v>
      </c>
    </row>
    <row r="14" spans="1:10" x14ac:dyDescent="0.2">
      <c r="C14">
        <v>14</v>
      </c>
      <c r="D14" t="b">
        <v>1</v>
      </c>
      <c r="E14" s="34">
        <v>1</v>
      </c>
      <c r="F14" s="35">
        <v>0</v>
      </c>
      <c r="G14" s="36">
        <f t="shared" si="0"/>
        <v>1</v>
      </c>
      <c r="H14" s="34">
        <v>1</v>
      </c>
      <c r="I14" s="35">
        <v>0</v>
      </c>
      <c r="J14" s="36">
        <f t="shared" si="1"/>
        <v>0</v>
      </c>
    </row>
    <row r="15" spans="1:10" x14ac:dyDescent="0.2">
      <c r="C15">
        <v>15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16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17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18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19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13</v>
      </c>
      <c r="D20" t="b">
        <v>0</v>
      </c>
      <c r="E20" s="34">
        <f>1+SUM(F14:F19)</f>
        <v>1</v>
      </c>
      <c r="F20" s="35">
        <f>SUM(G14:G19)</f>
        <v>6</v>
      </c>
      <c r="G20" s="36">
        <f t="shared" si="0"/>
        <v>6</v>
      </c>
      <c r="H20" s="34">
        <f>1+SUM(J14:J19)</f>
        <v>1</v>
      </c>
      <c r="I20" s="35">
        <f>SUM(H14:H19)</f>
        <v>6</v>
      </c>
      <c r="J20" s="36">
        <f t="shared" si="1"/>
        <v>1</v>
      </c>
    </row>
    <row r="21" spans="3:10" x14ac:dyDescent="0.2">
      <c r="C21">
        <v>4</v>
      </c>
      <c r="D21" t="b">
        <v>0</v>
      </c>
      <c r="E21" s="34">
        <f>1+F20</f>
        <v>7</v>
      </c>
      <c r="F21" s="35">
        <f>G20</f>
        <v>6</v>
      </c>
      <c r="G21" s="36">
        <f t="shared" si="0"/>
        <v>7</v>
      </c>
      <c r="H21" s="34">
        <f>1+J20</f>
        <v>2</v>
      </c>
      <c r="I21" s="35">
        <f>H20</f>
        <v>1</v>
      </c>
      <c r="J21" s="36">
        <f t="shared" si="1"/>
        <v>1</v>
      </c>
    </row>
    <row r="22" spans="3:10" x14ac:dyDescent="0.2">
      <c r="C22">
        <v>0</v>
      </c>
      <c r="D22" t="b">
        <v>0</v>
      </c>
      <c r="E22" s="37">
        <f>1+F21+F13+F10+F8</f>
        <v>15</v>
      </c>
      <c r="F22" s="38">
        <f>G21+G13+G10+G8</f>
        <v>15</v>
      </c>
      <c r="G22" s="39">
        <f t="shared" si="0"/>
        <v>15</v>
      </c>
      <c r="H22" s="37">
        <f>1+J21+J13+J10+J8</f>
        <v>5</v>
      </c>
      <c r="I22" s="38">
        <f>H21+H13+H10+H8</f>
        <v>5</v>
      </c>
      <c r="J22" s="39">
        <f t="shared" si="1"/>
        <v>5</v>
      </c>
    </row>
  </sheetData>
  <mergeCells count="2">
    <mergeCell ref="E1:G1"/>
    <mergeCell ref="H1:J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75" zoomScaleNormal="17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x14ac:dyDescent="0.2">
      <c r="A1" s="15" t="s">
        <v>142</v>
      </c>
      <c r="D1" t="s">
        <v>197</v>
      </c>
      <c r="L1" t="s">
        <v>198</v>
      </c>
    </row>
    <row r="2" spans="1:17" x14ac:dyDescent="0.2">
      <c r="A2" s="15" t="s">
        <v>267</v>
      </c>
    </row>
    <row r="3" spans="1:17" x14ac:dyDescent="0.2">
      <c r="E3" t="s">
        <v>193</v>
      </c>
      <c r="F3" t="s">
        <v>194</v>
      </c>
      <c r="G3" t="s">
        <v>195</v>
      </c>
      <c r="H3" t="s">
        <v>196</v>
      </c>
      <c r="I3" t="s">
        <v>195</v>
      </c>
      <c r="M3" t="s">
        <v>193</v>
      </c>
      <c r="N3" t="s">
        <v>194</v>
      </c>
      <c r="O3" t="s">
        <v>195</v>
      </c>
      <c r="P3" t="s">
        <v>196</v>
      </c>
      <c r="Q3" t="s">
        <v>195</v>
      </c>
    </row>
    <row r="4" spans="1:17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193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193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x14ac:dyDescent="0.2">
      <c r="B6" t="s">
        <v>200</v>
      </c>
      <c r="C6" t="s">
        <v>194</v>
      </c>
      <c r="D6" s="3">
        <v>1</v>
      </c>
      <c r="F6" s="12">
        <v>0</v>
      </c>
      <c r="K6" t="s">
        <v>194</v>
      </c>
      <c r="L6" s="3">
        <v>1</v>
      </c>
      <c r="N6" s="12">
        <v>1</v>
      </c>
    </row>
    <row r="7" spans="1:17" x14ac:dyDescent="0.2">
      <c r="C7" t="s">
        <v>195</v>
      </c>
      <c r="D7" s="3">
        <v>2</v>
      </c>
      <c r="G7" s="12">
        <v>1</v>
      </c>
      <c r="I7">
        <f>G7*Q9+O7*I9</f>
        <v>0</v>
      </c>
      <c r="K7" t="s">
        <v>195</v>
      </c>
      <c r="L7" s="3">
        <v>2</v>
      </c>
      <c r="O7" s="12">
        <v>0</v>
      </c>
      <c r="Q7">
        <f>G7*I9+O7*Q9</f>
        <v>1</v>
      </c>
    </row>
    <row r="8" spans="1:17" x14ac:dyDescent="0.2">
      <c r="B8" t="s">
        <v>199</v>
      </c>
      <c r="C8" t="s">
        <v>196</v>
      </c>
      <c r="D8" s="3">
        <v>3</v>
      </c>
      <c r="H8" s="12">
        <v>0</v>
      </c>
      <c r="K8" t="s">
        <v>196</v>
      </c>
      <c r="L8" s="3">
        <v>3</v>
      </c>
      <c r="P8" s="12">
        <v>1</v>
      </c>
    </row>
    <row r="9" spans="1:17" x14ac:dyDescent="0.2">
      <c r="C9" t="s">
        <v>195</v>
      </c>
      <c r="D9" s="3">
        <v>4</v>
      </c>
      <c r="I9" s="12">
        <v>1</v>
      </c>
      <c r="K9" t="s">
        <v>195</v>
      </c>
      <c r="L9" s="3">
        <v>4</v>
      </c>
      <c r="Q9" s="12">
        <v>0</v>
      </c>
    </row>
    <row r="12" spans="1:17" x14ac:dyDescent="0.2">
      <c r="C12" t="s">
        <v>207</v>
      </c>
      <c r="E12" t="s">
        <v>201</v>
      </c>
      <c r="K12" t="s">
        <v>207</v>
      </c>
      <c r="M12" t="s">
        <v>201</v>
      </c>
    </row>
    <row r="13" spans="1:17" x14ac:dyDescent="0.2">
      <c r="B13" t="s">
        <v>200</v>
      </c>
      <c r="D13" t="s">
        <v>194</v>
      </c>
      <c r="E13" t="s">
        <v>202</v>
      </c>
      <c r="L13" t="s">
        <v>194</v>
      </c>
      <c r="M13" t="s">
        <v>206</v>
      </c>
    </row>
    <row r="14" spans="1:17" x14ac:dyDescent="0.2">
      <c r="B14" t="s">
        <v>199</v>
      </c>
      <c r="D14" t="s">
        <v>196</v>
      </c>
      <c r="E14" t="s">
        <v>203</v>
      </c>
      <c r="L14" t="s">
        <v>196</v>
      </c>
      <c r="M14" t="s">
        <v>208</v>
      </c>
    </row>
    <row r="15" spans="1:17" x14ac:dyDescent="0.2">
      <c r="B15" t="s">
        <v>205</v>
      </c>
      <c r="D15" t="s">
        <v>204</v>
      </c>
      <c r="E15" t="s">
        <v>210</v>
      </c>
      <c r="L15" t="s">
        <v>204</v>
      </c>
      <c r="M15" t="s">
        <v>209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267</v>
      </c>
    </row>
    <row r="4" spans="1:17" x14ac:dyDescent="0.2">
      <c r="A4" s="29" t="s">
        <v>279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233</v>
      </c>
    </row>
    <row r="2" spans="1:25" x14ac:dyDescent="0.2">
      <c r="A2" s="15" t="s">
        <v>267</v>
      </c>
      <c r="T2" t="s">
        <v>219</v>
      </c>
    </row>
    <row r="3" spans="1:25" x14ac:dyDescent="0.2">
      <c r="E3" t="s">
        <v>231</v>
      </c>
      <c r="F3" t="s">
        <v>219</v>
      </c>
      <c r="G3" t="s">
        <v>189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232</v>
      </c>
    </row>
    <row r="5" spans="1:2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234</v>
      </c>
    </row>
    <row r="7" spans="1:2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235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625" customWidth="1"/>
    <col min="18" max="18" width="20.5" customWidth="1"/>
    <col min="19" max="20" width="2.62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0" t="s">
        <v>246</v>
      </c>
      <c r="I1" s="40"/>
      <c r="J1" s="40"/>
      <c r="K1" s="40"/>
      <c r="L1" s="40"/>
      <c r="M1" s="40"/>
      <c r="N1" s="40"/>
      <c r="O1" s="40"/>
      <c r="P1" s="40"/>
      <c r="R1" t="s">
        <v>258</v>
      </c>
    </row>
    <row r="2" spans="1:18" x14ac:dyDescent="0.2">
      <c r="E2" t="s">
        <v>256</v>
      </c>
      <c r="F2" t="s">
        <v>257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1" t="s">
        <v>26</v>
      </c>
      <c r="E3" s="3">
        <v>1</v>
      </c>
      <c r="F3">
        <v>2</v>
      </c>
      <c r="H3">
        <v>2</v>
      </c>
    </row>
    <row r="4" spans="1:18" x14ac:dyDescent="0.2">
      <c r="D4" s="41"/>
      <c r="E4" s="3">
        <v>2</v>
      </c>
      <c r="F4">
        <v>4</v>
      </c>
      <c r="H4">
        <v>2</v>
      </c>
      <c r="I4">
        <v>4</v>
      </c>
    </row>
    <row r="5" spans="1:18" x14ac:dyDescent="0.2">
      <c r="D5" s="41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1"/>
      <c r="E6" s="3">
        <v>4</v>
      </c>
      <c r="F6">
        <v>9</v>
      </c>
      <c r="H6">
        <v>2</v>
      </c>
      <c r="I6">
        <v>4</v>
      </c>
      <c r="J6" s="31">
        <v>9</v>
      </c>
      <c r="R6" t="s">
        <v>247</v>
      </c>
    </row>
    <row r="7" spans="1:18" x14ac:dyDescent="0.2">
      <c r="D7" s="41"/>
      <c r="E7" s="3">
        <v>5</v>
      </c>
      <c r="F7">
        <v>7</v>
      </c>
      <c r="H7">
        <v>2</v>
      </c>
      <c r="I7">
        <v>4</v>
      </c>
      <c r="J7" s="31">
        <v>7</v>
      </c>
      <c r="R7" t="s">
        <v>248</v>
      </c>
    </row>
    <row r="8" spans="1:18" x14ac:dyDescent="0.2">
      <c r="D8" s="41"/>
      <c r="E8" s="3">
        <v>6</v>
      </c>
      <c r="F8">
        <v>5</v>
      </c>
      <c r="H8">
        <v>2</v>
      </c>
      <c r="I8">
        <v>4</v>
      </c>
      <c r="J8" s="31">
        <v>5</v>
      </c>
      <c r="R8" t="s">
        <v>249</v>
      </c>
    </row>
    <row r="9" spans="1:18" x14ac:dyDescent="0.2">
      <c r="D9" s="41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250</v>
      </c>
    </row>
    <row r="10" spans="1:18" x14ac:dyDescent="0.2">
      <c r="D10" s="41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248</v>
      </c>
    </row>
    <row r="11" spans="1:18" x14ac:dyDescent="0.2">
      <c r="D11" s="41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251</v>
      </c>
    </row>
    <row r="12" spans="1:18" x14ac:dyDescent="0.2">
      <c r="R12" t="s">
        <v>252</v>
      </c>
    </row>
    <row r="13" spans="1:18" x14ac:dyDescent="0.2">
      <c r="R13" s="31" t="s">
        <v>253</v>
      </c>
    </row>
    <row r="15" spans="1:18" x14ac:dyDescent="0.2">
      <c r="R15" t="s">
        <v>259</v>
      </c>
    </row>
    <row r="16" spans="1:18" x14ac:dyDescent="0.2">
      <c r="R16" t="s">
        <v>260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.125" bestFit="1" customWidth="1"/>
  </cols>
  <sheetData>
    <row r="1" spans="1:10" x14ac:dyDescent="0.2">
      <c r="A1" s="15" t="s">
        <v>142</v>
      </c>
      <c r="C1" t="s">
        <v>266</v>
      </c>
      <c r="D1" t="s">
        <v>175</v>
      </c>
      <c r="E1" t="s">
        <v>265</v>
      </c>
      <c r="F1" t="s">
        <v>173</v>
      </c>
      <c r="G1" t="s">
        <v>174</v>
      </c>
      <c r="H1" t="s">
        <v>4</v>
      </c>
      <c r="J1" t="s">
        <v>269</v>
      </c>
    </row>
    <row r="2" spans="1:10" x14ac:dyDescent="0.2">
      <c r="A2" s="15" t="s">
        <v>267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C1" t="s">
        <v>81</v>
      </c>
      <c r="H1" t="s">
        <v>28</v>
      </c>
      <c r="M1" t="s">
        <v>97</v>
      </c>
    </row>
    <row r="2" spans="1:28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 ca="1">MAX(OFFSET(G3,0,-(G$2-$D3)) +MIN(G5,F4), OFFSET(G3,G$2-$D3,0)+MIN(E3,F4))</f>
        <v>15</v>
      </c>
      <c r="H3" s="14">
        <f ca="1">MAX(OFFSET(H3,0,-(H$2-$D3)) +MIN(H5,G4), OFFSET(H3,H$2-$D3,0)+MIN(F3,G4))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 ca="1">MAX(OFFSET(H4,0,-(H$2-$D4)) +MIN(H6,G5), OFFSET(H4,H$2-$D4,0)+MIN(F4,G5))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211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x14ac:dyDescent="0.2">
      <c r="A1" s="15" t="s">
        <v>142</v>
      </c>
    </row>
    <row r="2" spans="1:28" x14ac:dyDescent="0.2">
      <c r="A2" s="15" t="s">
        <v>267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R13" sqref="R1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267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264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267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t="shared" ca="1" si="1"/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/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267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IF(F$2&lt;$C4,0,OFFSET(F4,0,-$C4))+F3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T8" t="s">
        <v>104</v>
      </c>
    </row>
    <row r="9" spans="1:38" x14ac:dyDescent="0.2">
      <c r="T9" t="s">
        <v>165</v>
      </c>
    </row>
    <row r="10" spans="1:38" x14ac:dyDescent="0.2">
      <c r="C10" t="s">
        <v>81</v>
      </c>
    </row>
    <row r="11" spans="1:38" x14ac:dyDescent="0.2">
      <c r="E11" s="3">
        <v>0</v>
      </c>
      <c r="F11" s="3">
        <v>1</v>
      </c>
      <c r="G11" s="3">
        <v>2</v>
      </c>
      <c r="H11" s="3">
        <v>3</v>
      </c>
      <c r="I11" s="3">
        <v>4</v>
      </c>
      <c r="J11" s="3">
        <v>5</v>
      </c>
      <c r="K11" s="3">
        <v>6</v>
      </c>
      <c r="L11" s="3">
        <v>7</v>
      </c>
      <c r="M11" s="3">
        <v>8</v>
      </c>
      <c r="T11" t="s">
        <v>98</v>
      </c>
      <c r="AL11" t="s">
        <v>12</v>
      </c>
    </row>
    <row r="12" spans="1:38" x14ac:dyDescent="0.2">
      <c r="D12" s="3">
        <v>0</v>
      </c>
      <c r="E12" s="12">
        <f>IF($E$11=0,0)</f>
        <v>0</v>
      </c>
      <c r="F12" s="12">
        <f t="shared" ref="F12:L12" si="1">IF($D$12=0,F11)</f>
        <v>1</v>
      </c>
      <c r="G12" s="12">
        <f t="shared" si="1"/>
        <v>2</v>
      </c>
      <c r="H12" s="12">
        <f t="shared" si="1"/>
        <v>3</v>
      </c>
      <c r="I12" s="12">
        <f t="shared" si="1"/>
        <v>4</v>
      </c>
      <c r="J12" s="12">
        <f t="shared" si="1"/>
        <v>5</v>
      </c>
      <c r="K12" s="12">
        <f t="shared" si="1"/>
        <v>6</v>
      </c>
      <c r="L12" s="12">
        <f t="shared" si="1"/>
        <v>7</v>
      </c>
      <c r="M12" s="12">
        <f>IF($D$12=0,M11)</f>
        <v>8</v>
      </c>
      <c r="T12" t="s">
        <v>99</v>
      </c>
      <c r="AL12" t="s">
        <v>13</v>
      </c>
    </row>
    <row r="13" spans="1:38" x14ac:dyDescent="0.2">
      <c r="C13">
        <v>1</v>
      </c>
      <c r="D13" s="3">
        <v>1</v>
      </c>
      <c r="E13" s="12">
        <f>IF($E$11=0,0)</f>
        <v>0</v>
      </c>
      <c r="F13">
        <f ca="1">IF(F$11&lt;$C13,F12,MIN(F12,1+OFFSET(F13,0,-$C13)))</f>
        <v>1</v>
      </c>
      <c r="G13">
        <f t="shared" ref="G13:M13" ca="1" si="2">IF(G$11&lt;$C13,G12,MIN(G12,1+OFFSET(G13,0,-$C13)))</f>
        <v>2</v>
      </c>
      <c r="H13">
        <f t="shared" ca="1" si="2"/>
        <v>3</v>
      </c>
      <c r="I13">
        <f t="shared" ca="1" si="2"/>
        <v>4</v>
      </c>
      <c r="J13">
        <f t="shared" ca="1" si="2"/>
        <v>5</v>
      </c>
      <c r="K13">
        <f t="shared" ca="1" si="2"/>
        <v>6</v>
      </c>
      <c r="L13">
        <f t="shared" ca="1" si="2"/>
        <v>7</v>
      </c>
      <c r="M13">
        <f t="shared" ca="1" si="2"/>
        <v>8</v>
      </c>
      <c r="T13" t="s">
        <v>100</v>
      </c>
      <c r="AL13" s="4" t="s">
        <v>14</v>
      </c>
    </row>
    <row r="14" spans="1:38" x14ac:dyDescent="0.2">
      <c r="C14">
        <v>4</v>
      </c>
      <c r="D14" s="3">
        <v>2</v>
      </c>
      <c r="E14" s="12">
        <f>IF($E$11=0,0)</f>
        <v>0</v>
      </c>
      <c r="F14">
        <f ca="1">IF(F$11&lt;$C14,F13,MIN(F13,1+OFFSET(F14,0,-$C14)))</f>
        <v>1</v>
      </c>
      <c r="G14">
        <f t="shared" ref="G14:M14" ca="1" si="3">IF(G$11&lt;$C14,G13,MIN(G13,1+OFFSET(G14,0,-$C14)))</f>
        <v>2</v>
      </c>
      <c r="H14">
        <f t="shared" ca="1" si="3"/>
        <v>3</v>
      </c>
      <c r="I14">
        <f t="shared" ca="1" si="3"/>
        <v>1</v>
      </c>
      <c r="J14">
        <f t="shared" ca="1" si="3"/>
        <v>2</v>
      </c>
      <c r="K14">
        <f t="shared" ca="1" si="3"/>
        <v>3</v>
      </c>
      <c r="L14">
        <f t="shared" ca="1" si="3"/>
        <v>4</v>
      </c>
      <c r="M14">
        <f t="shared" ca="1" si="3"/>
        <v>2</v>
      </c>
      <c r="T14" t="s">
        <v>101</v>
      </c>
    </row>
    <row r="15" spans="1:38" x14ac:dyDescent="0.2">
      <c r="C15">
        <v>5</v>
      </c>
      <c r="D15" s="3">
        <v>3</v>
      </c>
      <c r="E15" s="12">
        <f>IF($E$11=0,0)</f>
        <v>0</v>
      </c>
      <c r="F15">
        <f ca="1">IF(F$11&lt;$C15,F14,MIN(F14,1+OFFSET(F15,0,-$C15)))</f>
        <v>1</v>
      </c>
      <c r="G15">
        <f t="shared" ref="G15:M15" ca="1" si="4">IF(G$11&lt;$C15,G14,MIN(G14,1+OFFSET(G15,0,-$C15)))</f>
        <v>2</v>
      </c>
      <c r="H15">
        <f t="shared" ca="1" si="4"/>
        <v>3</v>
      </c>
      <c r="I15">
        <f t="shared" ca="1" si="4"/>
        <v>1</v>
      </c>
      <c r="J15">
        <f t="shared" ca="1" si="4"/>
        <v>1</v>
      </c>
      <c r="K15">
        <f t="shared" ca="1" si="4"/>
        <v>2</v>
      </c>
      <c r="L15">
        <f t="shared" ca="1" si="4"/>
        <v>3</v>
      </c>
      <c r="M15">
        <f t="shared" ca="1" si="4"/>
        <v>2</v>
      </c>
      <c r="T15" t="s">
        <v>102</v>
      </c>
      <c r="AL15" t="s">
        <v>15</v>
      </c>
    </row>
    <row r="16" spans="1:38" x14ac:dyDescent="0.2">
      <c r="T16" t="s">
        <v>103</v>
      </c>
      <c r="AL16" t="s">
        <v>16</v>
      </c>
    </row>
    <row r="18" spans="38:38" x14ac:dyDescent="0.2">
      <c r="AL18" t="s">
        <v>17</v>
      </c>
    </row>
    <row r="19" spans="38:38" x14ac:dyDescent="0.2">
      <c r="AL19" t="s">
        <v>18</v>
      </c>
    </row>
    <row r="20" spans="38:38" x14ac:dyDescent="0.2">
      <c r="AL20" t="s">
        <v>19</v>
      </c>
    </row>
    <row r="21" spans="38:38" x14ac:dyDescent="0.2">
      <c r="AL21" t="s">
        <v>20</v>
      </c>
    </row>
    <row r="22" spans="38:38" x14ac:dyDescent="0.2">
      <c r="AL22" t="s">
        <v>21</v>
      </c>
    </row>
    <row r="23" spans="38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37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27</vt:i4>
      </vt:variant>
    </vt:vector>
  </HeadingPairs>
  <TitlesOfParts>
    <vt:vector size="27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2023-07-14T16:22:45Z</dcterms:modified>
</cp:coreProperties>
</file>